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Sheet1!$A$3:$E$37</definedName>
  </definedNames>
  <calcPr calcId="144525"/>
</workbook>
</file>

<file path=xl/sharedStrings.xml><?xml version="1.0" encoding="utf-8"?>
<sst xmlns="http://schemas.openxmlformats.org/spreadsheetml/2006/main" count="871" uniqueCount="123">
  <si>
    <t>附件1</t>
  </si>
  <si>
    <t>2024年厦门市“美好家园”小区选树情况</t>
  </si>
  <si>
    <t>序号</t>
  </si>
  <si>
    <t>项目名称</t>
  </si>
  <si>
    <t>企业名称</t>
  </si>
  <si>
    <t>所在区</t>
  </si>
  <si>
    <t>所在街道</t>
  </si>
  <si>
    <t>金海华景</t>
  </si>
  <si>
    <t>厦门海投物业有限公司</t>
  </si>
  <si>
    <t>海沧区</t>
  </si>
  <si>
    <t>嵩屿街道</t>
  </si>
  <si>
    <t>高铁阳光花园</t>
  </si>
  <si>
    <t>厦门白士德楼宇管理有限公司</t>
  </si>
  <si>
    <t>集美区</t>
  </si>
  <si>
    <t>后溪镇</t>
  </si>
  <si>
    <t>碧山临海小区</t>
  </si>
  <si>
    <t>厦门晟洲物业管理有限公司</t>
  </si>
  <si>
    <t>思明区</t>
  </si>
  <si>
    <t>厦港街道</t>
  </si>
  <si>
    <t>联发欣悦学府</t>
  </si>
  <si>
    <t>厦门联发（集团）物业服务有限公司</t>
  </si>
  <si>
    <t>翔安区</t>
  </si>
  <si>
    <t>马巷街道</t>
  </si>
  <si>
    <t>鑫塔水尚</t>
  </si>
  <si>
    <t>厦门市万科物业服务有限公司</t>
  </si>
  <si>
    <t>莲前街道</t>
  </si>
  <si>
    <t>源泉山庄A地块</t>
  </si>
  <si>
    <t>厦门航开物业管理有限公司</t>
  </si>
  <si>
    <t>金领广场</t>
  </si>
  <si>
    <t>厦门友朋四方物业管理有限公司</t>
  </si>
  <si>
    <r>
      <rPr>
        <sz val="14"/>
        <rFont val="宋体"/>
        <charset val="134"/>
      </rPr>
      <t>筼筜</t>
    </r>
    <r>
      <rPr>
        <sz val="14"/>
        <rFont val="仿宋_GB2312"/>
        <charset val="134"/>
      </rPr>
      <t>街道</t>
    </r>
  </si>
  <si>
    <t>第二城幸福生活</t>
  </si>
  <si>
    <t>汇嘉（厦门）物业管理有限公司</t>
  </si>
  <si>
    <t>湖里区</t>
  </si>
  <si>
    <t>江头街道</t>
  </si>
  <si>
    <t>华新苑</t>
  </si>
  <si>
    <t>中鑫物业管理集团有限公司</t>
  </si>
  <si>
    <t>厦航同城湾</t>
  </si>
  <si>
    <t>同安区</t>
  </si>
  <si>
    <t>大同街道</t>
  </si>
  <si>
    <t>瑞景公园</t>
  </si>
  <si>
    <t>厦门市建坤诚兴物业有限公司</t>
  </si>
  <si>
    <t>英皇湖畔花苑</t>
  </si>
  <si>
    <t>厦门国贸城市服务集团股份有限公司</t>
  </si>
  <si>
    <t>嘉莲街道</t>
  </si>
  <si>
    <t>金尚小区</t>
  </si>
  <si>
    <t>厦门住总物业管理有限公司</t>
  </si>
  <si>
    <t>莲花新城-臻园</t>
  </si>
  <si>
    <t>杏林街道</t>
  </si>
  <si>
    <t>禾祥观斓</t>
  </si>
  <si>
    <t>厦门海谊城市服务有限公司</t>
  </si>
  <si>
    <t>梧村街道</t>
  </si>
  <si>
    <t>福达里小区</t>
  </si>
  <si>
    <t>牡丹园小区</t>
  </si>
  <si>
    <t>海晟维多利亚小区</t>
  </si>
  <si>
    <t>福建海晟物业服务有限公司</t>
  </si>
  <si>
    <t>前埔北区一里西小区</t>
  </si>
  <si>
    <t>古龙御园</t>
  </si>
  <si>
    <t>厦门华菲物业管理有限公司</t>
  </si>
  <si>
    <r>
      <rPr>
        <sz val="14"/>
        <rFont val="仿宋_GB2312"/>
        <charset val="134"/>
      </rPr>
      <t>鹭城广场（海峡国际天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）</t>
    </r>
  </si>
  <si>
    <t>厦门市恒宝兴物业管理有限公司</t>
  </si>
  <si>
    <t>东方明珠广场</t>
  </si>
  <si>
    <t>厦门豪亿物业管理有限公司</t>
  </si>
  <si>
    <t>家家海景小区</t>
  </si>
  <si>
    <t>瑞景新村</t>
  </si>
  <si>
    <t>鹭江新城1-4期</t>
  </si>
  <si>
    <t>厦门世家物业管理有限公司</t>
  </si>
  <si>
    <t>仙岳嘉园</t>
  </si>
  <si>
    <t>厦门市福菲物业管理有限公司</t>
  </si>
  <si>
    <t>绿景花园</t>
  </si>
  <si>
    <t>厦门东芳物业管理有限公司</t>
  </si>
  <si>
    <t>玉成豪园</t>
  </si>
  <si>
    <t>厦门嘉成物业管理有限公司</t>
  </si>
  <si>
    <t>翠湖庄园</t>
  </si>
  <si>
    <t>福建世邦泰和物业管理有限公司厦门分公司</t>
  </si>
  <si>
    <t>禾山街道</t>
  </si>
  <si>
    <t>鹭江海景</t>
  </si>
  <si>
    <t>米兰春天</t>
  </si>
  <si>
    <t>筼筜街道</t>
  </si>
  <si>
    <t>武汉大厦</t>
  </si>
  <si>
    <t>厦门金盛诚物业管理有限公司</t>
  </si>
  <si>
    <t>新莲花新龙山花园小区</t>
  </si>
  <si>
    <t>江头K小区</t>
  </si>
  <si>
    <t>福建纳德物业管理服务有限公司</t>
  </si>
  <si>
    <t>建成时间</t>
  </si>
  <si>
    <t>总建筑面积（万m2)</t>
  </si>
  <si>
    <t>小区党组织</t>
  </si>
  <si>
    <t>业委会</t>
  </si>
  <si>
    <t>企业党组织</t>
  </si>
  <si>
    <t>2023年星级10%</t>
  </si>
  <si>
    <t>企业信用10%</t>
  </si>
  <si>
    <t>现场核查80%</t>
  </si>
  <si>
    <t>综合得分</t>
  </si>
  <si>
    <t>2008年</t>
  </si>
  <si>
    <t>是</t>
  </si>
  <si>
    <t>五星级</t>
  </si>
  <si>
    <t>A</t>
  </si>
  <si>
    <t>2014年</t>
  </si>
  <si>
    <t>2017年</t>
  </si>
  <si>
    <t>2011年</t>
  </si>
  <si>
    <t>2004年</t>
  </si>
  <si>
    <t>2006年</t>
  </si>
  <si>
    <t>1999年</t>
  </si>
  <si>
    <t>四星级</t>
  </si>
  <si>
    <t>2009年</t>
  </si>
  <si>
    <t>1997年</t>
  </si>
  <si>
    <t>三星级</t>
  </si>
  <si>
    <t>2010年</t>
  </si>
  <si>
    <t>1994年</t>
  </si>
  <si>
    <t>B</t>
  </si>
  <si>
    <t>2001年</t>
  </si>
  <si>
    <t>鹭城广场（海峡国际天璟）</t>
  </si>
  <si>
    <t>2018年</t>
  </si>
  <si>
    <t>否</t>
  </si>
  <si>
    <t>C</t>
  </si>
  <si>
    <t>2005年</t>
  </si>
  <si>
    <t>1998年</t>
  </si>
  <si>
    <t>2002年</t>
  </si>
  <si>
    <t>二星级</t>
  </si>
  <si>
    <t>2007年</t>
  </si>
  <si>
    <t>长升大厦</t>
  </si>
  <si>
    <t>1992年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</si>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</sst>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b/>
      <sz val="16"/>
      <name val="黑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31"/>
  <sheetViews>
    <sheetView tabSelected="1" workbookViewId="0">
      <selection activeCell="A1" sqref="A1:B1"/>
    </sheetView>
  </sheetViews>
  <sheetFormatPr defaultColWidth="8.99074074074074" defaultRowHeight="25" customHeight="1" outlineLevelCol="4"/>
  <cols>
    <col min="1" max="1" width="5.11111111111111" style="13" customWidth="1"/>
    <col min="2" max="2" width="23.6759259259259" style="13" customWidth="1"/>
    <col min="3" max="3" width="39.6296296296296" style="13" customWidth="1"/>
    <col min="4" max="4" width="10.8888888888889" style="14" customWidth="1"/>
    <col min="5" max="5" width="14.7777777777778" style="14" customWidth="1"/>
    <col min="6" max="32" width="8.99074074074074" style="15"/>
    <col min="33" max="16384" width="38.3796296296296" style="15"/>
  </cols>
  <sheetData>
    <row r="1" customHeight="1" spans="1:2">
      <c r="A1" s="16" t="s">
        <v>0</v>
      </c>
      <c r="B1" s="16"/>
    </row>
    <row r="2" customHeight="1" spans="1:5">
      <c r="A2" s="17" t="s">
        <v>1</v>
      </c>
      <c r="B2" s="17"/>
      <c r="C2" s="17"/>
      <c r="D2" s="17"/>
      <c r="E2" s="17"/>
    </row>
    <row r="3" ht="33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customHeight="1" spans="1:5">
      <c r="A4" s="19">
        <v>1</v>
      </c>
      <c r="B4" s="19" t="s">
        <v>7</v>
      </c>
      <c r="C4" s="19" t="s">
        <v>8</v>
      </c>
      <c r="D4" s="20" t="s">
        <v>9</v>
      </c>
      <c r="E4" s="20" t="s">
        <v>10</v>
      </c>
    </row>
    <row r="5" customHeight="1" spans="1:5">
      <c r="A5" s="19">
        <v>2</v>
      </c>
      <c r="B5" s="19" t="s">
        <v>11</v>
      </c>
      <c r="C5" s="19" t="s">
        <v>12</v>
      </c>
      <c r="D5" s="20" t="s">
        <v>13</v>
      </c>
      <c r="E5" s="20" t="s">
        <v>14</v>
      </c>
    </row>
    <row r="6" customHeight="1" spans="1:5">
      <c r="A6" s="19">
        <v>3</v>
      </c>
      <c r="B6" s="21" t="s">
        <v>15</v>
      </c>
      <c r="C6" s="21" t="s">
        <v>16</v>
      </c>
      <c r="D6" s="20" t="s">
        <v>17</v>
      </c>
      <c r="E6" s="20" t="s">
        <v>18</v>
      </c>
    </row>
    <row r="7" ht="33" customHeight="1" spans="1:5">
      <c r="A7" s="19">
        <v>4</v>
      </c>
      <c r="B7" s="19" t="s">
        <v>19</v>
      </c>
      <c r="C7" s="19" t="s">
        <v>20</v>
      </c>
      <c r="D7" s="20" t="s">
        <v>21</v>
      </c>
      <c r="E7" s="20" t="s">
        <v>22</v>
      </c>
    </row>
    <row r="8" customHeight="1" spans="1:5">
      <c r="A8" s="19">
        <v>5</v>
      </c>
      <c r="B8" s="21" t="s">
        <v>23</v>
      </c>
      <c r="C8" s="21" t="s">
        <v>24</v>
      </c>
      <c r="D8" s="20" t="s">
        <v>17</v>
      </c>
      <c r="E8" s="20" t="s">
        <v>25</v>
      </c>
    </row>
    <row r="9" customHeight="1" spans="1:5">
      <c r="A9" s="19">
        <v>6</v>
      </c>
      <c r="B9" s="21" t="s">
        <v>26</v>
      </c>
      <c r="C9" s="21" t="s">
        <v>27</v>
      </c>
      <c r="D9" s="20" t="s">
        <v>17</v>
      </c>
      <c r="E9" s="20" t="s">
        <v>25</v>
      </c>
    </row>
    <row r="10" customHeight="1" spans="1:5">
      <c r="A10" s="19">
        <v>7</v>
      </c>
      <c r="B10" s="21" t="s">
        <v>28</v>
      </c>
      <c r="C10" s="21" t="s">
        <v>29</v>
      </c>
      <c r="D10" s="20" t="s">
        <v>17</v>
      </c>
      <c r="E10" s="22" t="s">
        <v>30</v>
      </c>
    </row>
    <row r="11" customHeight="1" spans="1:5">
      <c r="A11" s="19">
        <v>8</v>
      </c>
      <c r="B11" s="21" t="s">
        <v>31</v>
      </c>
      <c r="C11" s="21" t="s">
        <v>32</v>
      </c>
      <c r="D11" s="20" t="s">
        <v>33</v>
      </c>
      <c r="E11" s="20" t="s">
        <v>34</v>
      </c>
    </row>
    <row r="12" customHeight="1" spans="1:5">
      <c r="A12" s="19">
        <v>9</v>
      </c>
      <c r="B12" s="21" t="s">
        <v>35</v>
      </c>
      <c r="C12" s="21" t="s">
        <v>36</v>
      </c>
      <c r="D12" s="20" t="s">
        <v>17</v>
      </c>
      <c r="E12" s="22" t="s">
        <v>30</v>
      </c>
    </row>
    <row r="13" customHeight="1" spans="1:5">
      <c r="A13" s="19">
        <v>10</v>
      </c>
      <c r="B13" s="19" t="s">
        <v>37</v>
      </c>
      <c r="C13" s="19" t="s">
        <v>27</v>
      </c>
      <c r="D13" s="20" t="s">
        <v>38</v>
      </c>
      <c r="E13" s="20" t="s">
        <v>39</v>
      </c>
    </row>
    <row r="14" customHeight="1" spans="1:5">
      <c r="A14" s="19">
        <v>11</v>
      </c>
      <c r="B14" s="21" t="s">
        <v>40</v>
      </c>
      <c r="C14" s="21" t="s">
        <v>41</v>
      </c>
      <c r="D14" s="20" t="s">
        <v>17</v>
      </c>
      <c r="E14" s="20" t="s">
        <v>25</v>
      </c>
    </row>
    <row r="15" ht="31" customHeight="1" spans="1:5">
      <c r="A15" s="19">
        <v>12</v>
      </c>
      <c r="B15" s="21" t="s">
        <v>42</v>
      </c>
      <c r="C15" s="21" t="s">
        <v>43</v>
      </c>
      <c r="D15" s="20" t="s">
        <v>17</v>
      </c>
      <c r="E15" s="20" t="s">
        <v>44</v>
      </c>
    </row>
    <row r="16" customHeight="1" spans="1:5">
      <c r="A16" s="19">
        <v>13</v>
      </c>
      <c r="B16" s="21" t="s">
        <v>45</v>
      </c>
      <c r="C16" s="21" t="s">
        <v>46</v>
      </c>
      <c r="D16" s="20" t="s">
        <v>33</v>
      </c>
      <c r="E16" s="20" t="s">
        <v>34</v>
      </c>
    </row>
    <row r="17" customHeight="1" spans="1:5">
      <c r="A17" s="19">
        <v>14</v>
      </c>
      <c r="B17" s="21" t="s">
        <v>47</v>
      </c>
      <c r="C17" s="21" t="s">
        <v>12</v>
      </c>
      <c r="D17" s="20" t="s">
        <v>13</v>
      </c>
      <c r="E17" s="20" t="s">
        <v>48</v>
      </c>
    </row>
    <row r="18" customHeight="1" spans="1:5">
      <c r="A18" s="19">
        <v>15</v>
      </c>
      <c r="B18" s="21" t="s">
        <v>49</v>
      </c>
      <c r="C18" s="21" t="s">
        <v>50</v>
      </c>
      <c r="D18" s="20" t="s">
        <v>17</v>
      </c>
      <c r="E18" s="20" t="s">
        <v>51</v>
      </c>
    </row>
    <row r="19" customHeight="1" spans="1:5">
      <c r="A19" s="19">
        <v>16</v>
      </c>
      <c r="B19" s="21" t="s">
        <v>52</v>
      </c>
      <c r="C19" s="21" t="s">
        <v>16</v>
      </c>
      <c r="D19" s="20" t="s">
        <v>17</v>
      </c>
      <c r="E19" s="22" t="s">
        <v>30</v>
      </c>
    </row>
    <row r="20" customHeight="1" spans="1:5">
      <c r="A20" s="19">
        <v>17</v>
      </c>
      <c r="B20" s="21" t="s">
        <v>53</v>
      </c>
      <c r="C20" s="21" t="s">
        <v>12</v>
      </c>
      <c r="D20" s="20" t="s">
        <v>17</v>
      </c>
      <c r="E20" s="22" t="s">
        <v>30</v>
      </c>
    </row>
    <row r="21" customHeight="1" spans="1:5">
      <c r="A21" s="19">
        <v>18</v>
      </c>
      <c r="B21" s="19" t="s">
        <v>54</v>
      </c>
      <c r="C21" s="19" t="s">
        <v>55</v>
      </c>
      <c r="D21" s="20" t="s">
        <v>9</v>
      </c>
      <c r="E21" s="20" t="s">
        <v>10</v>
      </c>
    </row>
    <row r="22" ht="37" customHeight="1" spans="1:5">
      <c r="A22" s="19">
        <v>19</v>
      </c>
      <c r="B22" s="21" t="s">
        <v>56</v>
      </c>
      <c r="C22" s="21" t="s">
        <v>16</v>
      </c>
      <c r="D22" s="20" t="s">
        <v>17</v>
      </c>
      <c r="E22" s="20" t="s">
        <v>25</v>
      </c>
    </row>
    <row r="23" customHeight="1" spans="1:5">
      <c r="A23" s="19">
        <v>20</v>
      </c>
      <c r="B23" s="21" t="s">
        <v>57</v>
      </c>
      <c r="C23" s="21" t="s">
        <v>58</v>
      </c>
      <c r="D23" s="20" t="s">
        <v>38</v>
      </c>
      <c r="E23" s="20" t="s">
        <v>39</v>
      </c>
    </row>
    <row r="24" ht="39" customHeight="1" spans="1:5">
      <c r="A24" s="19">
        <v>21</v>
      </c>
      <c r="B24" s="21" t="s">
        <v>59</v>
      </c>
      <c r="C24" s="21" t="s">
        <v>60</v>
      </c>
      <c r="D24" s="20" t="s">
        <v>17</v>
      </c>
      <c r="E24" s="20" t="s">
        <v>51</v>
      </c>
    </row>
    <row r="25" customHeight="1" spans="1:5">
      <c r="A25" s="19">
        <v>22</v>
      </c>
      <c r="B25" s="21" t="s">
        <v>61</v>
      </c>
      <c r="C25" s="21" t="s">
        <v>62</v>
      </c>
      <c r="D25" s="20" t="s">
        <v>17</v>
      </c>
      <c r="E25" s="20" t="s">
        <v>44</v>
      </c>
    </row>
    <row r="26" customHeight="1" spans="1:5">
      <c r="A26" s="19">
        <v>23</v>
      </c>
      <c r="B26" s="21" t="s">
        <v>63</v>
      </c>
      <c r="C26" s="21" t="s">
        <v>16</v>
      </c>
      <c r="D26" s="20" t="s">
        <v>17</v>
      </c>
      <c r="E26" s="20" t="s">
        <v>25</v>
      </c>
    </row>
    <row r="27" customHeight="1" spans="1:5">
      <c r="A27" s="19">
        <v>24</v>
      </c>
      <c r="B27" s="21" t="s">
        <v>64</v>
      </c>
      <c r="C27" s="21" t="s">
        <v>41</v>
      </c>
      <c r="D27" s="20" t="s">
        <v>17</v>
      </c>
      <c r="E27" s="20" t="s">
        <v>25</v>
      </c>
    </row>
    <row r="28" customHeight="1" spans="1:5">
      <c r="A28" s="19">
        <v>25</v>
      </c>
      <c r="B28" s="21" t="s">
        <v>65</v>
      </c>
      <c r="C28" s="21" t="s">
        <v>66</v>
      </c>
      <c r="D28" s="20" t="s">
        <v>17</v>
      </c>
      <c r="E28" s="20" t="s">
        <v>44</v>
      </c>
    </row>
    <row r="29" customHeight="1" spans="1:5">
      <c r="A29" s="19">
        <v>26</v>
      </c>
      <c r="B29" s="21" t="s">
        <v>67</v>
      </c>
      <c r="C29" s="21" t="s">
        <v>68</v>
      </c>
      <c r="D29" s="20" t="s">
        <v>17</v>
      </c>
      <c r="E29" s="22" t="s">
        <v>30</v>
      </c>
    </row>
    <row r="30" customHeight="1" spans="1:5">
      <c r="A30" s="19">
        <v>27</v>
      </c>
      <c r="B30" s="21" t="s">
        <v>69</v>
      </c>
      <c r="C30" s="21" t="s">
        <v>70</v>
      </c>
      <c r="D30" s="20" t="s">
        <v>17</v>
      </c>
      <c r="E30" s="20" t="s">
        <v>25</v>
      </c>
    </row>
    <row r="31" customHeight="1" spans="1:5">
      <c r="A31" s="19">
        <v>28</v>
      </c>
      <c r="B31" s="21" t="s">
        <v>71</v>
      </c>
      <c r="C31" s="21" t="s">
        <v>72</v>
      </c>
      <c r="D31" s="20" t="s">
        <v>17</v>
      </c>
      <c r="E31" s="20" t="s">
        <v>25</v>
      </c>
    </row>
    <row r="32" ht="41" customHeight="1" spans="1:5">
      <c r="A32" s="19">
        <v>29</v>
      </c>
      <c r="B32" s="21" t="s">
        <v>73</v>
      </c>
      <c r="C32" s="21" t="s">
        <v>74</v>
      </c>
      <c r="D32" s="20" t="s">
        <v>33</v>
      </c>
      <c r="E32" s="20" t="s">
        <v>75</v>
      </c>
    </row>
    <row r="33" customHeight="1" spans="1:5">
      <c r="A33" s="19">
        <v>30</v>
      </c>
      <c r="B33" s="21" t="s">
        <v>76</v>
      </c>
      <c r="C33" s="21" t="s">
        <v>29</v>
      </c>
      <c r="D33" s="20" t="s">
        <v>17</v>
      </c>
      <c r="E33" s="20" t="s">
        <v>18</v>
      </c>
    </row>
    <row r="34" customHeight="1" spans="1:5">
      <c r="A34" s="19">
        <v>31</v>
      </c>
      <c r="B34" s="21" t="s">
        <v>77</v>
      </c>
      <c r="C34" s="21" t="s">
        <v>66</v>
      </c>
      <c r="D34" s="20" t="s">
        <v>17</v>
      </c>
      <c r="E34" s="22" t="s">
        <v>78</v>
      </c>
    </row>
    <row r="35" customHeight="1" spans="1:5">
      <c r="A35" s="19">
        <v>32</v>
      </c>
      <c r="B35" s="21" t="s">
        <v>79</v>
      </c>
      <c r="C35" s="21" t="s">
        <v>80</v>
      </c>
      <c r="D35" s="20" t="s">
        <v>17</v>
      </c>
      <c r="E35" s="20" t="s">
        <v>44</v>
      </c>
    </row>
    <row r="36" ht="37" customHeight="1" spans="1:5">
      <c r="A36" s="19">
        <v>33</v>
      </c>
      <c r="B36" s="21" t="s">
        <v>81</v>
      </c>
      <c r="C36" s="21" t="s">
        <v>36</v>
      </c>
      <c r="D36" s="20" t="s">
        <v>17</v>
      </c>
      <c r="E36" s="20" t="s">
        <v>44</v>
      </c>
    </row>
    <row r="37" ht="38" customHeight="1" spans="1:5">
      <c r="A37" s="19">
        <v>34</v>
      </c>
      <c r="B37" s="21" t="s">
        <v>82</v>
      </c>
      <c r="C37" s="21" t="s">
        <v>83</v>
      </c>
      <c r="D37" s="20" t="s">
        <v>17</v>
      </c>
      <c r="E37" s="20" t="s">
        <v>44</v>
      </c>
    </row>
    <row r="1048486" customHeight="1" spans="1:5">
      <c r="A1048486" s="23"/>
      <c r="B1048486" s="23"/>
      <c r="C1048486" s="23"/>
      <c r="D1048486" s="24"/>
      <c r="E1048486" s="24"/>
    </row>
    <row r="1048487" customHeight="1" spans="1:5">
      <c r="A1048487" s="23"/>
      <c r="B1048487" s="23"/>
      <c r="C1048487" s="23"/>
      <c r="D1048487" s="24"/>
      <c r="E1048487" s="24"/>
    </row>
    <row r="1048488" customHeight="1" spans="1:5">
      <c r="A1048488" s="23"/>
      <c r="B1048488" s="23"/>
      <c r="C1048488" s="23"/>
      <c r="D1048488" s="24"/>
      <c r="E1048488" s="24"/>
    </row>
    <row r="1048489" customHeight="1" spans="1:5">
      <c r="A1048489" s="23"/>
      <c r="B1048489" s="23"/>
      <c r="C1048489" s="23"/>
      <c r="D1048489" s="24"/>
      <c r="E1048489" s="24"/>
    </row>
    <row r="1048490" customHeight="1" spans="1:5">
      <c r="A1048490" s="23"/>
      <c r="B1048490" s="23"/>
      <c r="C1048490" s="23"/>
      <c r="D1048490" s="24"/>
      <c r="E1048490" s="24"/>
    </row>
    <row r="1048491" customHeight="1" spans="1:5">
      <c r="A1048491" s="23"/>
      <c r="B1048491" s="23"/>
      <c r="C1048491" s="23"/>
      <c r="D1048491" s="24"/>
      <c r="E1048491" s="24"/>
    </row>
    <row r="1048492" customHeight="1" spans="1:5">
      <c r="A1048492" s="23"/>
      <c r="B1048492" s="23"/>
      <c r="C1048492" s="23"/>
      <c r="D1048492" s="24"/>
      <c r="E1048492" s="24"/>
    </row>
    <row r="1048493" customHeight="1" spans="1:5">
      <c r="A1048493" s="23"/>
      <c r="B1048493" s="23"/>
      <c r="C1048493" s="23"/>
      <c r="D1048493" s="24"/>
      <c r="E1048493" s="24"/>
    </row>
    <row r="1048494" customHeight="1" spans="1:5">
      <c r="A1048494" s="23"/>
      <c r="B1048494" s="23"/>
      <c r="C1048494" s="23"/>
      <c r="D1048494" s="24"/>
      <c r="E1048494" s="24"/>
    </row>
    <row r="1048495" customHeight="1" spans="1:5">
      <c r="A1048495" s="23"/>
      <c r="B1048495" s="23"/>
      <c r="C1048495" s="23"/>
      <c r="D1048495" s="24"/>
      <c r="E1048495" s="24"/>
    </row>
    <row r="1048496" customHeight="1" spans="1:5">
      <c r="A1048496" s="23"/>
      <c r="B1048496" s="23"/>
      <c r="C1048496" s="23"/>
      <c r="D1048496" s="24"/>
      <c r="E1048496" s="24"/>
    </row>
    <row r="1048497" customHeight="1" spans="1:5">
      <c r="A1048497" s="23"/>
      <c r="B1048497" s="23"/>
      <c r="C1048497" s="23"/>
      <c r="D1048497" s="24"/>
      <c r="E1048497" s="24"/>
    </row>
    <row r="1048498" customHeight="1" spans="1:5">
      <c r="A1048498" s="23"/>
      <c r="B1048498" s="23"/>
      <c r="C1048498" s="23"/>
      <c r="D1048498" s="24"/>
      <c r="E1048498" s="24"/>
    </row>
    <row r="1048499" customHeight="1" spans="1:5">
      <c r="A1048499" s="23"/>
      <c r="B1048499" s="23"/>
      <c r="C1048499" s="23"/>
      <c r="D1048499" s="24"/>
      <c r="E1048499" s="24"/>
    </row>
    <row r="1048500" customHeight="1" spans="1:5">
      <c r="A1048500" s="23"/>
      <c r="B1048500" s="23"/>
      <c r="C1048500" s="23"/>
      <c r="D1048500" s="24"/>
      <c r="E1048500" s="24"/>
    </row>
    <row r="1048501" customHeight="1" spans="1:5">
      <c r="A1048501" s="23"/>
      <c r="B1048501" s="23"/>
      <c r="C1048501" s="23"/>
      <c r="D1048501" s="24"/>
      <c r="E1048501" s="24"/>
    </row>
    <row r="1048502" customHeight="1" spans="1:5">
      <c r="A1048502" s="23"/>
      <c r="B1048502" s="23"/>
      <c r="C1048502" s="23"/>
      <c r="D1048502" s="24"/>
      <c r="E1048502" s="24"/>
    </row>
    <row r="1048503" customHeight="1" spans="1:5">
      <c r="A1048503" s="23"/>
      <c r="B1048503" s="23"/>
      <c r="C1048503" s="23"/>
      <c r="D1048503" s="24"/>
      <c r="E1048503" s="24"/>
    </row>
    <row r="1048504" customHeight="1" spans="1:5">
      <c r="A1048504" s="23"/>
      <c r="B1048504" s="23"/>
      <c r="C1048504" s="23"/>
      <c r="D1048504" s="24"/>
      <c r="E1048504" s="24"/>
    </row>
    <row r="1048505" customHeight="1" spans="1:5">
      <c r="A1048505" s="23"/>
      <c r="B1048505" s="23"/>
      <c r="C1048505" s="23"/>
      <c r="D1048505" s="24"/>
      <c r="E1048505" s="24"/>
    </row>
    <row r="1048506" customHeight="1" spans="1:5">
      <c r="A1048506" s="23"/>
      <c r="B1048506" s="23"/>
      <c r="C1048506" s="23"/>
      <c r="D1048506" s="24"/>
      <c r="E1048506" s="24"/>
    </row>
    <row r="1048507" customHeight="1" spans="1:5">
      <c r="A1048507" s="23"/>
      <c r="B1048507" s="23"/>
      <c r="C1048507" s="23"/>
      <c r="D1048507" s="24"/>
      <c r="E1048507" s="24"/>
    </row>
    <row r="1048508" customHeight="1" spans="1:5">
      <c r="A1048508" s="23"/>
      <c r="B1048508" s="23"/>
      <c r="C1048508" s="23"/>
      <c r="D1048508" s="24"/>
      <c r="E1048508" s="24"/>
    </row>
    <row r="1048509" customHeight="1" spans="1:5">
      <c r="A1048509" s="23"/>
      <c r="B1048509" s="23"/>
      <c r="C1048509" s="23"/>
      <c r="D1048509" s="24"/>
      <c r="E1048509" s="24"/>
    </row>
    <row r="1048510" customHeight="1" spans="1:5">
      <c r="A1048510" s="23"/>
      <c r="B1048510" s="23"/>
      <c r="C1048510" s="23"/>
      <c r="D1048510" s="24"/>
      <c r="E1048510" s="24"/>
    </row>
    <row r="1048511" customHeight="1" spans="1:5">
      <c r="A1048511" s="23"/>
      <c r="B1048511" s="23"/>
      <c r="C1048511" s="23"/>
      <c r="D1048511" s="24"/>
      <c r="E1048511" s="24"/>
    </row>
    <row r="1048512" customHeight="1" spans="1:5">
      <c r="A1048512" s="23"/>
      <c r="B1048512" s="23"/>
      <c r="C1048512" s="23"/>
      <c r="D1048512" s="24"/>
      <c r="E1048512" s="24"/>
    </row>
    <row r="1048513" customHeight="1" spans="1:5">
      <c r="A1048513" s="23"/>
      <c r="B1048513" s="23"/>
      <c r="C1048513" s="23"/>
      <c r="D1048513" s="24"/>
      <c r="E1048513" s="24"/>
    </row>
    <row r="1048514" customHeight="1" spans="1:5">
      <c r="A1048514" s="23"/>
      <c r="B1048514" s="23"/>
      <c r="C1048514" s="23"/>
      <c r="D1048514" s="24"/>
      <c r="E1048514" s="24"/>
    </row>
    <row r="1048515" customHeight="1" spans="1:5">
      <c r="A1048515" s="23"/>
      <c r="B1048515" s="23"/>
      <c r="C1048515" s="23"/>
      <c r="D1048515" s="24"/>
      <c r="E1048515" s="24"/>
    </row>
    <row r="1048516" customHeight="1" spans="1:5">
      <c r="A1048516" s="23"/>
      <c r="B1048516" s="23"/>
      <c r="C1048516" s="23"/>
      <c r="D1048516" s="24"/>
      <c r="E1048516" s="24"/>
    </row>
    <row r="1048517" customHeight="1" spans="1:5">
      <c r="A1048517" s="23"/>
      <c r="B1048517" s="23"/>
      <c r="C1048517" s="23"/>
      <c r="D1048517" s="24"/>
      <c r="E1048517" s="24"/>
    </row>
    <row r="1048518" customHeight="1" spans="1:5">
      <c r="A1048518" s="23"/>
      <c r="B1048518" s="23"/>
      <c r="C1048518" s="23"/>
      <c r="D1048518" s="24"/>
      <c r="E1048518" s="24"/>
    </row>
    <row r="1048519" customHeight="1" spans="1:5">
      <c r="A1048519" s="23"/>
      <c r="B1048519" s="23"/>
      <c r="C1048519" s="23"/>
      <c r="D1048519" s="24"/>
      <c r="E1048519" s="24"/>
    </row>
    <row r="1048520" customHeight="1" spans="1:5">
      <c r="A1048520" s="23"/>
      <c r="B1048520" s="23"/>
      <c r="C1048520" s="23"/>
      <c r="D1048520" s="24"/>
      <c r="E1048520" s="24"/>
    </row>
    <row r="1048521" customHeight="1" spans="1:5">
      <c r="A1048521" s="23"/>
      <c r="B1048521" s="23"/>
      <c r="C1048521" s="23"/>
      <c r="D1048521" s="24"/>
      <c r="E1048521" s="24"/>
    </row>
    <row r="1048522" customHeight="1" spans="1:5">
      <c r="A1048522" s="23"/>
      <c r="B1048522" s="23"/>
      <c r="C1048522" s="23"/>
      <c r="D1048522" s="24"/>
      <c r="E1048522" s="24"/>
    </row>
    <row r="1048523" customHeight="1" spans="1:5">
      <c r="A1048523" s="23"/>
      <c r="B1048523" s="23"/>
      <c r="C1048523" s="23"/>
      <c r="D1048523" s="24"/>
      <c r="E1048523" s="24"/>
    </row>
    <row r="1048524" customHeight="1" spans="1:5">
      <c r="A1048524" s="23"/>
      <c r="B1048524" s="23"/>
      <c r="C1048524" s="23"/>
      <c r="D1048524" s="24"/>
      <c r="E1048524" s="24"/>
    </row>
    <row r="1048525" customHeight="1" spans="1:5">
      <c r="A1048525" s="23"/>
      <c r="B1048525" s="23"/>
      <c r="C1048525" s="23"/>
      <c r="D1048525" s="24"/>
      <c r="E1048525" s="24"/>
    </row>
    <row r="1048526" customHeight="1" spans="1:5">
      <c r="A1048526" s="23"/>
      <c r="B1048526" s="23"/>
      <c r="C1048526" s="23"/>
      <c r="D1048526" s="24"/>
      <c r="E1048526" s="24"/>
    </row>
    <row r="1048527" customHeight="1" spans="1:5">
      <c r="A1048527" s="23"/>
      <c r="B1048527" s="23"/>
      <c r="C1048527" s="23"/>
      <c r="D1048527" s="24"/>
      <c r="E1048527" s="24"/>
    </row>
    <row r="1048528" customHeight="1" spans="1:5">
      <c r="A1048528" s="23"/>
      <c r="B1048528" s="23"/>
      <c r="C1048528" s="23"/>
      <c r="D1048528" s="24"/>
      <c r="E1048528" s="24"/>
    </row>
    <row r="1048529" customHeight="1" spans="1:5">
      <c r="A1048529" s="23"/>
      <c r="B1048529" s="23"/>
      <c r="C1048529" s="23"/>
      <c r="D1048529" s="24"/>
      <c r="E1048529" s="24"/>
    </row>
    <row r="1048530" customHeight="1" spans="1:5">
      <c r="A1048530" s="23"/>
      <c r="B1048530" s="23"/>
      <c r="C1048530" s="23"/>
      <c r="D1048530" s="24"/>
      <c r="E1048530" s="24"/>
    </row>
    <row r="1048531" customHeight="1" spans="1:5">
      <c r="A1048531" s="23"/>
      <c r="B1048531" s="23"/>
      <c r="C1048531" s="23"/>
      <c r="D1048531" s="24"/>
      <c r="E1048531" s="24"/>
    </row>
  </sheetData>
  <autoFilter ref="A3:E37">
    <extLst/>
  </autoFilter>
  <mergeCells count="2">
    <mergeCell ref="A1:B1"/>
    <mergeCell ref="A2:E2"/>
  </mergeCells>
  <conditionalFormatting sqref="B4:B37">
    <cfRule type="duplicateValues" dxfId="0" priority="1"/>
  </conditionalFormatting>
  <pageMargins left="0.554861111111111" right="0.357638888888889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$A1:$XFD1048576"/>
    </sheetView>
  </sheetViews>
  <sheetFormatPr defaultColWidth="8.99074074074074" defaultRowHeight="14.4"/>
  <cols>
    <col min="1" max="1" width="5.98148148148148" customWidth="1"/>
    <col min="2" max="2" width="14.7037037037037" customWidth="1"/>
    <col min="3" max="3" width="32.037037037037" customWidth="1"/>
    <col min="5" max="5" width="11.8425925925926" customWidth="1"/>
  </cols>
  <sheetData>
    <row r="1" ht="46.8" spans="1:14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84</v>
      </c>
      <c r="G1" s="1" t="s">
        <v>85</v>
      </c>
      <c r="H1" s="1" t="s">
        <v>86</v>
      </c>
      <c r="I1" s="1" t="s">
        <v>87</v>
      </c>
      <c r="J1" s="1" t="s">
        <v>88</v>
      </c>
      <c r="K1" s="1" t="s">
        <v>89</v>
      </c>
      <c r="L1" s="1" t="s">
        <v>90</v>
      </c>
      <c r="M1" s="9" t="s">
        <v>91</v>
      </c>
      <c r="N1" s="9" t="s">
        <v>92</v>
      </c>
    </row>
    <row r="2" ht="15.6" spans="1:14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5" t="s">
        <v>93</v>
      </c>
      <c r="G2" s="6">
        <v>3.78</v>
      </c>
      <c r="H2" s="5" t="s">
        <v>94</v>
      </c>
      <c r="I2" s="5" t="s">
        <v>94</v>
      </c>
      <c r="J2" s="5" t="s">
        <v>94</v>
      </c>
      <c r="K2" s="5" t="s">
        <v>95</v>
      </c>
      <c r="L2" s="5" t="s">
        <v>96</v>
      </c>
      <c r="M2" s="10">
        <v>100</v>
      </c>
      <c r="N2" s="10">
        <f t="shared" ref="N2:N10" si="0">M2*80%+10+10</f>
        <v>100</v>
      </c>
    </row>
    <row r="3" ht="15.6" spans="1:14">
      <c r="A3" s="2">
        <v>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97</v>
      </c>
      <c r="G3" s="7">
        <v>13.38</v>
      </c>
      <c r="H3" s="2" t="s">
        <v>94</v>
      </c>
      <c r="I3" s="2" t="s">
        <v>94</v>
      </c>
      <c r="J3" s="2" t="s">
        <v>94</v>
      </c>
      <c r="K3" s="2" t="s">
        <v>95</v>
      </c>
      <c r="L3" s="2" t="s">
        <v>96</v>
      </c>
      <c r="M3" s="10">
        <v>98</v>
      </c>
      <c r="N3" s="10">
        <f t="shared" si="0"/>
        <v>98.4</v>
      </c>
    </row>
    <row r="4" ht="15.6" spans="1:14">
      <c r="A4" s="2">
        <v>3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93</v>
      </c>
      <c r="G4" s="7">
        <v>5.89</v>
      </c>
      <c r="H4" s="3" t="s">
        <v>94</v>
      </c>
      <c r="I4" s="3" t="s">
        <v>94</v>
      </c>
      <c r="J4" s="3" t="s">
        <v>94</v>
      </c>
      <c r="K4" s="2" t="s">
        <v>95</v>
      </c>
      <c r="L4" s="2" t="s">
        <v>96</v>
      </c>
      <c r="M4" s="10">
        <v>98</v>
      </c>
      <c r="N4" s="10">
        <f t="shared" si="0"/>
        <v>98.4</v>
      </c>
    </row>
    <row r="5" ht="31.2" spans="1:14">
      <c r="A5" s="2">
        <v>4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98</v>
      </c>
      <c r="G5" s="7">
        <v>9.47</v>
      </c>
      <c r="H5" s="2" t="s">
        <v>94</v>
      </c>
      <c r="I5" s="2" t="s">
        <v>94</v>
      </c>
      <c r="J5" s="2" t="s">
        <v>94</v>
      </c>
      <c r="K5" s="2" t="s">
        <v>95</v>
      </c>
      <c r="L5" s="2" t="s">
        <v>96</v>
      </c>
      <c r="M5" s="10">
        <v>98</v>
      </c>
      <c r="N5" s="10">
        <f t="shared" si="0"/>
        <v>98.4</v>
      </c>
    </row>
    <row r="6" ht="15.6" spans="1:14">
      <c r="A6" s="2">
        <v>5</v>
      </c>
      <c r="B6" s="4" t="s">
        <v>23</v>
      </c>
      <c r="C6" s="3" t="s">
        <v>24</v>
      </c>
      <c r="D6" s="3" t="s">
        <v>17</v>
      </c>
      <c r="E6" s="3" t="s">
        <v>25</v>
      </c>
      <c r="F6" s="3" t="s">
        <v>97</v>
      </c>
      <c r="G6" s="7">
        <v>22.85</v>
      </c>
      <c r="H6" s="3" t="s">
        <v>94</v>
      </c>
      <c r="I6" s="3" t="s">
        <v>94</v>
      </c>
      <c r="J6" s="3" t="s">
        <v>94</v>
      </c>
      <c r="K6" s="2" t="s">
        <v>95</v>
      </c>
      <c r="L6" s="2" t="s">
        <v>96</v>
      </c>
      <c r="M6" s="11">
        <v>97</v>
      </c>
      <c r="N6" s="10">
        <f t="shared" si="0"/>
        <v>97.6</v>
      </c>
    </row>
    <row r="7" ht="31.2" spans="1:14">
      <c r="A7" s="2">
        <v>6</v>
      </c>
      <c r="B7" s="3" t="s">
        <v>26</v>
      </c>
      <c r="C7" s="3" t="s">
        <v>27</v>
      </c>
      <c r="D7" s="3" t="s">
        <v>17</v>
      </c>
      <c r="E7" s="3" t="s">
        <v>25</v>
      </c>
      <c r="F7" s="3" t="s">
        <v>99</v>
      </c>
      <c r="G7" s="7">
        <v>9.97</v>
      </c>
      <c r="H7" s="3" t="s">
        <v>94</v>
      </c>
      <c r="I7" s="3" t="s">
        <v>94</v>
      </c>
      <c r="J7" s="3" t="s">
        <v>94</v>
      </c>
      <c r="K7" s="2" t="s">
        <v>95</v>
      </c>
      <c r="L7" s="2" t="s">
        <v>96</v>
      </c>
      <c r="M7" s="11">
        <v>97</v>
      </c>
      <c r="N7" s="10">
        <f t="shared" si="0"/>
        <v>97.6</v>
      </c>
    </row>
    <row r="8" ht="15.6" spans="1:14">
      <c r="A8" s="2">
        <v>7</v>
      </c>
      <c r="B8" s="3" t="s">
        <v>28</v>
      </c>
      <c r="C8" s="3" t="s">
        <v>29</v>
      </c>
      <c r="D8" s="3" t="s">
        <v>17</v>
      </c>
      <c r="E8" s="3" t="s">
        <v>78</v>
      </c>
      <c r="F8" s="3" t="s">
        <v>100</v>
      </c>
      <c r="G8" s="7">
        <v>3.48</v>
      </c>
      <c r="H8" s="3" t="s">
        <v>94</v>
      </c>
      <c r="I8" s="3" t="s">
        <v>94</v>
      </c>
      <c r="J8" s="3" t="s">
        <v>94</v>
      </c>
      <c r="K8" s="2" t="s">
        <v>95</v>
      </c>
      <c r="L8" s="2" t="s">
        <v>96</v>
      </c>
      <c r="M8" s="10">
        <v>97</v>
      </c>
      <c r="N8" s="10">
        <f t="shared" si="0"/>
        <v>97.6</v>
      </c>
    </row>
    <row r="9" ht="31.2" spans="1:14">
      <c r="A9" s="2">
        <v>8</v>
      </c>
      <c r="B9" s="3" t="s">
        <v>31</v>
      </c>
      <c r="C9" s="3" t="s">
        <v>32</v>
      </c>
      <c r="D9" s="2" t="s">
        <v>33</v>
      </c>
      <c r="E9" s="3" t="s">
        <v>34</v>
      </c>
      <c r="F9" s="3" t="s">
        <v>101</v>
      </c>
      <c r="G9" s="7">
        <v>16.36</v>
      </c>
      <c r="H9" s="3" t="s">
        <v>94</v>
      </c>
      <c r="I9" s="3" t="s">
        <v>94</v>
      </c>
      <c r="J9" s="3" t="s">
        <v>94</v>
      </c>
      <c r="K9" s="2" t="s">
        <v>95</v>
      </c>
      <c r="L9" s="2" t="s">
        <v>96</v>
      </c>
      <c r="M9" s="10">
        <v>96</v>
      </c>
      <c r="N9" s="10">
        <f t="shared" si="0"/>
        <v>96.8</v>
      </c>
    </row>
    <row r="10" ht="15.6" spans="1:14">
      <c r="A10" s="2">
        <v>9</v>
      </c>
      <c r="B10" s="3" t="s">
        <v>35</v>
      </c>
      <c r="C10" s="3" t="s">
        <v>36</v>
      </c>
      <c r="D10" s="3" t="s">
        <v>17</v>
      </c>
      <c r="E10" s="3" t="s">
        <v>78</v>
      </c>
      <c r="F10" s="3" t="s">
        <v>102</v>
      </c>
      <c r="G10" s="7">
        <v>2.18</v>
      </c>
      <c r="H10" s="3" t="s">
        <v>94</v>
      </c>
      <c r="I10" s="3" t="s">
        <v>94</v>
      </c>
      <c r="J10" s="3" t="s">
        <v>94</v>
      </c>
      <c r="K10" s="2" t="s">
        <v>95</v>
      </c>
      <c r="L10" s="2" t="s">
        <v>96</v>
      </c>
      <c r="M10" s="10">
        <v>96</v>
      </c>
      <c r="N10" s="10">
        <f t="shared" si="0"/>
        <v>96.8</v>
      </c>
    </row>
    <row r="11" ht="15.6" spans="1:14">
      <c r="A11" s="2">
        <v>10</v>
      </c>
      <c r="B11" s="2" t="s">
        <v>37</v>
      </c>
      <c r="C11" s="2" t="s">
        <v>27</v>
      </c>
      <c r="D11" s="2" t="s">
        <v>38</v>
      </c>
      <c r="E11" s="2" t="s">
        <v>39</v>
      </c>
      <c r="F11" s="2" t="s">
        <v>93</v>
      </c>
      <c r="G11" s="7">
        <v>14.98</v>
      </c>
      <c r="H11" s="2" t="s">
        <v>94</v>
      </c>
      <c r="I11" s="2" t="s">
        <v>94</v>
      </c>
      <c r="J11" s="2" t="s">
        <v>94</v>
      </c>
      <c r="K11" s="2" t="s">
        <v>103</v>
      </c>
      <c r="L11" s="2" t="s">
        <v>96</v>
      </c>
      <c r="M11" s="10">
        <v>98</v>
      </c>
      <c r="N11" s="10">
        <f>M11*80%+8+10</f>
        <v>96.4</v>
      </c>
    </row>
    <row r="12" ht="15.6" spans="1:14">
      <c r="A12" s="2">
        <v>11</v>
      </c>
      <c r="B12" s="4" t="s">
        <v>40</v>
      </c>
      <c r="C12" s="3" t="s">
        <v>41</v>
      </c>
      <c r="D12" s="3" t="s">
        <v>17</v>
      </c>
      <c r="E12" s="3" t="s">
        <v>25</v>
      </c>
      <c r="F12" s="3" t="s">
        <v>93</v>
      </c>
      <c r="G12" s="7">
        <v>21.06</v>
      </c>
      <c r="H12" s="3" t="s">
        <v>94</v>
      </c>
      <c r="I12" s="3" t="s">
        <v>94</v>
      </c>
      <c r="J12" s="3" t="s">
        <v>94</v>
      </c>
      <c r="K12" s="2" t="s">
        <v>95</v>
      </c>
      <c r="L12" s="2" t="s">
        <v>96</v>
      </c>
      <c r="M12" s="11">
        <v>95</v>
      </c>
      <c r="N12" s="10">
        <f>M12*80%+10+10</f>
        <v>96</v>
      </c>
    </row>
    <row r="13" ht="31.2" spans="1:14">
      <c r="A13" s="2">
        <v>12</v>
      </c>
      <c r="B13" s="3" t="s">
        <v>42</v>
      </c>
      <c r="C13" s="3" t="s">
        <v>43</v>
      </c>
      <c r="D13" s="3" t="s">
        <v>17</v>
      </c>
      <c r="E13" s="3" t="s">
        <v>44</v>
      </c>
      <c r="F13" s="3" t="s">
        <v>104</v>
      </c>
      <c r="G13" s="7">
        <v>9</v>
      </c>
      <c r="H13" s="3" t="s">
        <v>94</v>
      </c>
      <c r="I13" s="3" t="s">
        <v>94</v>
      </c>
      <c r="J13" s="3" t="s">
        <v>94</v>
      </c>
      <c r="K13" s="2" t="s">
        <v>95</v>
      </c>
      <c r="L13" s="2" t="s">
        <v>96</v>
      </c>
      <c r="M13" s="11">
        <v>95</v>
      </c>
      <c r="N13" s="10">
        <f>M13*80%+10+10</f>
        <v>96</v>
      </c>
    </row>
    <row r="14" ht="31.2" spans="1:14">
      <c r="A14" s="2">
        <v>14</v>
      </c>
      <c r="B14" s="3" t="s">
        <v>47</v>
      </c>
      <c r="C14" s="3" t="s">
        <v>12</v>
      </c>
      <c r="D14" s="3" t="s">
        <v>13</v>
      </c>
      <c r="E14" s="2" t="s">
        <v>48</v>
      </c>
      <c r="F14" s="2" t="s">
        <v>97</v>
      </c>
      <c r="G14" s="7">
        <v>13.25</v>
      </c>
      <c r="H14" s="2" t="s">
        <v>94</v>
      </c>
      <c r="I14" s="2" t="s">
        <v>94</v>
      </c>
      <c r="J14" s="2" t="s">
        <v>94</v>
      </c>
      <c r="K14" s="2" t="s">
        <v>95</v>
      </c>
      <c r="L14" s="2" t="s">
        <v>96</v>
      </c>
      <c r="M14" s="10">
        <v>94</v>
      </c>
      <c r="N14" s="10">
        <f>M14*80%+10+10</f>
        <v>95.2</v>
      </c>
    </row>
    <row r="15" ht="15.6" spans="1:14">
      <c r="A15" s="2">
        <v>13</v>
      </c>
      <c r="B15" s="4" t="s">
        <v>45</v>
      </c>
      <c r="C15" s="3" t="s">
        <v>46</v>
      </c>
      <c r="D15" s="2" t="s">
        <v>33</v>
      </c>
      <c r="E15" s="3" t="s">
        <v>34</v>
      </c>
      <c r="F15" s="3" t="s">
        <v>105</v>
      </c>
      <c r="G15" s="7">
        <v>25.8</v>
      </c>
      <c r="H15" s="3" t="s">
        <v>94</v>
      </c>
      <c r="I15" s="3" t="s">
        <v>94</v>
      </c>
      <c r="J15" s="3" t="s">
        <v>94</v>
      </c>
      <c r="K15" s="2" t="s">
        <v>106</v>
      </c>
      <c r="L15" s="2" t="s">
        <v>96</v>
      </c>
      <c r="M15" s="10">
        <v>99</v>
      </c>
      <c r="N15" s="10">
        <f>M15*80%+6+10</f>
        <v>95.2</v>
      </c>
    </row>
    <row r="16" ht="15.6" spans="1:14">
      <c r="A16" s="2">
        <v>15</v>
      </c>
      <c r="B16" s="3" t="s">
        <v>49</v>
      </c>
      <c r="C16" s="3" t="s">
        <v>50</v>
      </c>
      <c r="D16" s="3" t="s">
        <v>17</v>
      </c>
      <c r="E16" s="3" t="s">
        <v>51</v>
      </c>
      <c r="F16" s="3" t="s">
        <v>107</v>
      </c>
      <c r="G16" s="7">
        <v>1.77</v>
      </c>
      <c r="H16" s="3" t="s">
        <v>94</v>
      </c>
      <c r="I16" s="3" t="s">
        <v>94</v>
      </c>
      <c r="J16" s="3" t="s">
        <v>94</v>
      </c>
      <c r="K16" s="2" t="s">
        <v>106</v>
      </c>
      <c r="L16" s="2" t="s">
        <v>96</v>
      </c>
      <c r="M16" s="10">
        <v>98</v>
      </c>
      <c r="N16" s="10">
        <f>M16*80%+6+10</f>
        <v>94.4</v>
      </c>
    </row>
    <row r="17" ht="15.6" spans="1:14">
      <c r="A17" s="2">
        <v>16</v>
      </c>
      <c r="B17" s="3" t="s">
        <v>52</v>
      </c>
      <c r="C17" s="3" t="s">
        <v>16</v>
      </c>
      <c r="D17" s="3" t="s">
        <v>17</v>
      </c>
      <c r="E17" s="3" t="s">
        <v>78</v>
      </c>
      <c r="F17" s="3" t="s">
        <v>99</v>
      </c>
      <c r="G17" s="7">
        <v>13.34</v>
      </c>
      <c r="H17" s="3" t="s">
        <v>94</v>
      </c>
      <c r="I17" s="3" t="s">
        <v>94</v>
      </c>
      <c r="J17" s="3" t="s">
        <v>94</v>
      </c>
      <c r="K17" s="2" t="s">
        <v>106</v>
      </c>
      <c r="L17" s="2" t="s">
        <v>96</v>
      </c>
      <c r="M17" s="10">
        <v>98</v>
      </c>
      <c r="N17" s="10">
        <f>M17*80%+6+10</f>
        <v>94.4</v>
      </c>
    </row>
    <row r="18" ht="15.6" spans="1:14">
      <c r="A18" s="2">
        <v>17</v>
      </c>
      <c r="B18" s="3" t="s">
        <v>53</v>
      </c>
      <c r="C18" s="3" t="s">
        <v>12</v>
      </c>
      <c r="D18" s="3" t="s">
        <v>17</v>
      </c>
      <c r="E18" s="3" t="s">
        <v>78</v>
      </c>
      <c r="F18" s="3" t="s">
        <v>108</v>
      </c>
      <c r="G18" s="7">
        <v>3.23</v>
      </c>
      <c r="H18" s="3" t="s">
        <v>94</v>
      </c>
      <c r="I18" s="3" t="s">
        <v>94</v>
      </c>
      <c r="J18" s="3" t="s">
        <v>94</v>
      </c>
      <c r="K18" s="2" t="s">
        <v>106</v>
      </c>
      <c r="L18" s="2" t="s">
        <v>96</v>
      </c>
      <c r="M18" s="10">
        <v>97</v>
      </c>
      <c r="N18" s="10">
        <f>M18*80%+6+10</f>
        <v>93.6</v>
      </c>
    </row>
    <row r="19" ht="31.2" spans="1:14">
      <c r="A19" s="2">
        <v>18</v>
      </c>
      <c r="B19" s="2" t="s">
        <v>54</v>
      </c>
      <c r="C19" s="2" t="s">
        <v>55</v>
      </c>
      <c r="D19" s="2" t="s">
        <v>9</v>
      </c>
      <c r="E19" s="2" t="s">
        <v>10</v>
      </c>
      <c r="F19" s="2" t="s">
        <v>107</v>
      </c>
      <c r="G19" s="7">
        <v>37</v>
      </c>
      <c r="H19" s="2" t="s">
        <v>94</v>
      </c>
      <c r="I19" s="2" t="s">
        <v>94</v>
      </c>
      <c r="J19" s="2" t="s">
        <v>94</v>
      </c>
      <c r="K19" s="2" t="s">
        <v>95</v>
      </c>
      <c r="L19" s="2" t="s">
        <v>109</v>
      </c>
      <c r="M19" s="10">
        <v>94</v>
      </c>
      <c r="N19" s="10">
        <f>M19*80%+10+8</f>
        <v>93.2</v>
      </c>
    </row>
    <row r="20" ht="31.2" spans="1:14">
      <c r="A20" s="2">
        <v>19</v>
      </c>
      <c r="B20" s="3" t="s">
        <v>56</v>
      </c>
      <c r="C20" s="3" t="s">
        <v>16</v>
      </c>
      <c r="D20" s="3" t="s">
        <v>17</v>
      </c>
      <c r="E20" s="3" t="s">
        <v>25</v>
      </c>
      <c r="F20" s="3" t="s">
        <v>110</v>
      </c>
      <c r="G20" s="7">
        <v>11</v>
      </c>
      <c r="H20" s="3" t="s">
        <v>94</v>
      </c>
      <c r="I20" s="3" t="s">
        <v>94</v>
      </c>
      <c r="J20" s="3" t="s">
        <v>94</v>
      </c>
      <c r="K20" s="2" t="s">
        <v>106</v>
      </c>
      <c r="L20" s="2" t="s">
        <v>96</v>
      </c>
      <c r="M20" s="10">
        <v>96</v>
      </c>
      <c r="N20" s="10">
        <f>M20*80%+6+10</f>
        <v>92.8</v>
      </c>
    </row>
    <row r="21" ht="15.6" spans="1:14">
      <c r="A21" s="2">
        <v>20</v>
      </c>
      <c r="B21" s="3" t="s">
        <v>57</v>
      </c>
      <c r="C21" s="3" t="s">
        <v>58</v>
      </c>
      <c r="D21" s="3" t="s">
        <v>38</v>
      </c>
      <c r="E21" s="2" t="s">
        <v>39</v>
      </c>
      <c r="F21" s="2" t="s">
        <v>107</v>
      </c>
      <c r="G21" s="7">
        <v>11.49</v>
      </c>
      <c r="H21" s="2" t="s">
        <v>94</v>
      </c>
      <c r="I21" s="2" t="s">
        <v>94</v>
      </c>
      <c r="J21" s="2" t="s">
        <v>94</v>
      </c>
      <c r="K21" s="2" t="s">
        <v>106</v>
      </c>
      <c r="L21" s="2" t="s">
        <v>109</v>
      </c>
      <c r="M21" s="10">
        <v>98</v>
      </c>
      <c r="N21" s="10">
        <f>M21*80%+6+8</f>
        <v>92.4</v>
      </c>
    </row>
    <row r="22" ht="31.2" spans="1:14">
      <c r="A22" s="2">
        <v>21</v>
      </c>
      <c r="B22" s="3" t="s">
        <v>111</v>
      </c>
      <c r="C22" s="3" t="s">
        <v>60</v>
      </c>
      <c r="D22" s="3" t="s">
        <v>17</v>
      </c>
      <c r="E22" s="3" t="s">
        <v>51</v>
      </c>
      <c r="F22" s="3" t="s">
        <v>112</v>
      </c>
      <c r="G22" s="7">
        <v>14.41</v>
      </c>
      <c r="H22" s="3" t="s">
        <v>94</v>
      </c>
      <c r="I22" s="3" t="s">
        <v>94</v>
      </c>
      <c r="J22" s="3" t="s">
        <v>113</v>
      </c>
      <c r="K22" s="2" t="s">
        <v>95</v>
      </c>
      <c r="L22" s="2" t="s">
        <v>114</v>
      </c>
      <c r="M22" s="10">
        <v>95</v>
      </c>
      <c r="N22" s="10">
        <f>M22*80%+10+6</f>
        <v>92</v>
      </c>
    </row>
    <row r="23" ht="15.6" spans="1:14">
      <c r="A23" s="2">
        <v>22</v>
      </c>
      <c r="B23" s="3" t="s">
        <v>61</v>
      </c>
      <c r="C23" s="3" t="s">
        <v>62</v>
      </c>
      <c r="D23" s="3" t="s">
        <v>17</v>
      </c>
      <c r="E23" s="3" t="s">
        <v>44</v>
      </c>
      <c r="F23" s="3" t="s">
        <v>115</v>
      </c>
      <c r="G23" s="7">
        <v>9.32</v>
      </c>
      <c r="H23" s="3" t="s">
        <v>94</v>
      </c>
      <c r="I23" s="3" t="s">
        <v>94</v>
      </c>
      <c r="J23" s="3" t="s">
        <v>113</v>
      </c>
      <c r="K23" s="2" t="s">
        <v>95</v>
      </c>
      <c r="L23" s="2" t="s">
        <v>109</v>
      </c>
      <c r="M23" s="11">
        <v>92</v>
      </c>
      <c r="N23" s="10">
        <f>M23*80%+10+8</f>
        <v>91.6</v>
      </c>
    </row>
    <row r="24" ht="15.6" spans="1:14">
      <c r="A24" s="2">
        <v>23</v>
      </c>
      <c r="B24" s="3" t="s">
        <v>63</v>
      </c>
      <c r="C24" s="3" t="s">
        <v>16</v>
      </c>
      <c r="D24" s="3" t="s">
        <v>17</v>
      </c>
      <c r="E24" s="3" t="s">
        <v>25</v>
      </c>
      <c r="F24" s="3" t="s">
        <v>115</v>
      </c>
      <c r="G24" s="7">
        <v>6.27</v>
      </c>
      <c r="H24" s="3" t="s">
        <v>94</v>
      </c>
      <c r="I24" s="3" t="s">
        <v>94</v>
      </c>
      <c r="J24" s="3" t="s">
        <v>94</v>
      </c>
      <c r="K24" s="2" t="s">
        <v>106</v>
      </c>
      <c r="L24" s="2" t="s">
        <v>96</v>
      </c>
      <c r="M24" s="11">
        <v>94</v>
      </c>
      <c r="N24" s="10">
        <f>M24*80%+6+10</f>
        <v>91.2</v>
      </c>
    </row>
    <row r="25" ht="15.6" spans="1:14">
      <c r="A25" s="2">
        <v>24</v>
      </c>
      <c r="B25" s="4" t="s">
        <v>64</v>
      </c>
      <c r="C25" s="3" t="s">
        <v>41</v>
      </c>
      <c r="D25" s="3" t="s">
        <v>17</v>
      </c>
      <c r="E25" s="3" t="s">
        <v>25</v>
      </c>
      <c r="F25" s="3" t="s">
        <v>116</v>
      </c>
      <c r="G25" s="7">
        <v>18</v>
      </c>
      <c r="H25" s="3" t="s">
        <v>94</v>
      </c>
      <c r="I25" s="3" t="s">
        <v>94</v>
      </c>
      <c r="J25" s="3" t="s">
        <v>94</v>
      </c>
      <c r="K25" s="2" t="s">
        <v>106</v>
      </c>
      <c r="L25" s="2" t="s">
        <v>96</v>
      </c>
      <c r="M25" s="11">
        <v>94</v>
      </c>
      <c r="N25" s="10">
        <f>M25*80%+6+10</f>
        <v>91.2</v>
      </c>
    </row>
    <row r="26" ht="15.6" spans="1:14">
      <c r="A26" s="2">
        <v>26</v>
      </c>
      <c r="B26" s="3" t="s">
        <v>67</v>
      </c>
      <c r="C26" s="3" t="s">
        <v>68</v>
      </c>
      <c r="D26" s="3" t="s">
        <v>17</v>
      </c>
      <c r="E26" s="3" t="s">
        <v>78</v>
      </c>
      <c r="F26" s="3" t="s">
        <v>101</v>
      </c>
      <c r="G26" s="7">
        <v>3.47</v>
      </c>
      <c r="H26" s="3" t="s">
        <v>94</v>
      </c>
      <c r="I26" s="3" t="s">
        <v>94</v>
      </c>
      <c r="J26" s="3" t="s">
        <v>94</v>
      </c>
      <c r="K26" s="2" t="s">
        <v>106</v>
      </c>
      <c r="L26" s="2" t="s">
        <v>109</v>
      </c>
      <c r="M26" s="10">
        <v>96</v>
      </c>
      <c r="N26" s="10">
        <f>M26*80%+6+8</f>
        <v>90.8</v>
      </c>
    </row>
    <row r="27" ht="31.2" spans="1:14">
      <c r="A27" s="2">
        <v>25</v>
      </c>
      <c r="B27" s="3" t="s">
        <v>65</v>
      </c>
      <c r="C27" s="3" t="s">
        <v>66</v>
      </c>
      <c r="D27" s="3" t="s">
        <v>17</v>
      </c>
      <c r="E27" s="3" t="s">
        <v>44</v>
      </c>
      <c r="F27" s="3" t="s">
        <v>117</v>
      </c>
      <c r="G27" s="7">
        <v>14.22</v>
      </c>
      <c r="H27" s="3" t="s">
        <v>94</v>
      </c>
      <c r="I27" s="3" t="s">
        <v>94</v>
      </c>
      <c r="J27" s="3" t="s">
        <v>94</v>
      </c>
      <c r="K27" s="8" t="s">
        <v>118</v>
      </c>
      <c r="L27" s="2" t="s">
        <v>96</v>
      </c>
      <c r="M27" s="12">
        <v>96</v>
      </c>
      <c r="N27" s="10">
        <f>M27*80%+4+10</f>
        <v>90.8</v>
      </c>
    </row>
    <row r="28" ht="15.6" spans="1:14">
      <c r="A28" s="2">
        <v>27</v>
      </c>
      <c r="B28" s="4" t="s">
        <v>69</v>
      </c>
      <c r="C28" s="3" t="s">
        <v>70</v>
      </c>
      <c r="D28" s="3" t="s">
        <v>17</v>
      </c>
      <c r="E28" s="3" t="s">
        <v>25</v>
      </c>
      <c r="F28" s="3" t="s">
        <v>100</v>
      </c>
      <c r="G28" s="7">
        <v>4.67</v>
      </c>
      <c r="H28" s="3" t="s">
        <v>94</v>
      </c>
      <c r="I28" s="3" t="s">
        <v>94</v>
      </c>
      <c r="J28" s="3" t="s">
        <v>94</v>
      </c>
      <c r="K28" s="8" t="s">
        <v>118</v>
      </c>
      <c r="L28" s="2" t="s">
        <v>109</v>
      </c>
      <c r="M28" s="12">
        <v>98</v>
      </c>
      <c r="N28" s="10">
        <f>M28*80%+4+8</f>
        <v>90.4</v>
      </c>
    </row>
    <row r="29" ht="15.6" spans="1:14">
      <c r="A29" s="2">
        <v>28</v>
      </c>
      <c r="B29" s="3" t="s">
        <v>71</v>
      </c>
      <c r="C29" s="3" t="s">
        <v>72</v>
      </c>
      <c r="D29" s="3" t="s">
        <v>17</v>
      </c>
      <c r="E29" s="3" t="s">
        <v>25</v>
      </c>
      <c r="F29" s="3" t="s">
        <v>119</v>
      </c>
      <c r="G29" s="7">
        <v>3.38</v>
      </c>
      <c r="H29" s="3" t="s">
        <v>94</v>
      </c>
      <c r="I29" s="3" t="s">
        <v>94</v>
      </c>
      <c r="J29" s="3" t="s">
        <v>94</v>
      </c>
      <c r="K29" s="2" t="s">
        <v>95</v>
      </c>
      <c r="L29" s="2" t="s">
        <v>114</v>
      </c>
      <c r="M29" s="11">
        <v>91</v>
      </c>
      <c r="N29" s="10">
        <f>M29*80%+10+6</f>
        <v>88.8</v>
      </c>
    </row>
    <row r="30" ht="31.2" spans="1:14">
      <c r="A30" s="2">
        <v>29</v>
      </c>
      <c r="B30" s="4" t="s">
        <v>73</v>
      </c>
      <c r="C30" s="3" t="s">
        <v>74</v>
      </c>
      <c r="D30" s="2" t="s">
        <v>33</v>
      </c>
      <c r="E30" s="2" t="s">
        <v>75</v>
      </c>
      <c r="F30" s="2" t="s">
        <v>100</v>
      </c>
      <c r="G30" s="7">
        <v>11.27</v>
      </c>
      <c r="H30" s="3" t="s">
        <v>94</v>
      </c>
      <c r="I30" s="3" t="s">
        <v>94</v>
      </c>
      <c r="J30" s="3" t="s">
        <v>94</v>
      </c>
      <c r="K30" s="2" t="s">
        <v>106</v>
      </c>
      <c r="L30" s="2" t="s">
        <v>114</v>
      </c>
      <c r="M30" s="10">
        <v>95</v>
      </c>
      <c r="N30" s="10">
        <f>M30*80%+6+6</f>
        <v>88</v>
      </c>
    </row>
    <row r="31" ht="15.6" spans="1:14">
      <c r="A31" s="2">
        <v>30</v>
      </c>
      <c r="B31" s="3" t="s">
        <v>76</v>
      </c>
      <c r="C31" s="3" t="s">
        <v>29</v>
      </c>
      <c r="D31" s="3" t="s">
        <v>17</v>
      </c>
      <c r="E31" s="3" t="s">
        <v>18</v>
      </c>
      <c r="F31" s="3" t="s">
        <v>115</v>
      </c>
      <c r="G31" s="7">
        <v>6.92</v>
      </c>
      <c r="H31" s="3" t="s">
        <v>94</v>
      </c>
      <c r="I31" s="3" t="s">
        <v>94</v>
      </c>
      <c r="J31" s="3" t="s">
        <v>94</v>
      </c>
      <c r="K31" s="2" t="s">
        <v>106</v>
      </c>
      <c r="L31" s="2" t="s">
        <v>96</v>
      </c>
      <c r="M31" s="10">
        <v>90</v>
      </c>
      <c r="N31" s="10">
        <f>M31*80%+6+10</f>
        <v>88</v>
      </c>
    </row>
    <row r="32" ht="15.6" spans="1:14">
      <c r="A32" s="2">
        <v>31</v>
      </c>
      <c r="B32" s="3" t="s">
        <v>77</v>
      </c>
      <c r="C32" s="3" t="s">
        <v>66</v>
      </c>
      <c r="D32" s="3" t="s">
        <v>17</v>
      </c>
      <c r="E32" s="3" t="s">
        <v>78</v>
      </c>
      <c r="F32" s="3" t="s">
        <v>93</v>
      </c>
      <c r="G32" s="7">
        <v>1</v>
      </c>
      <c r="H32" s="3" t="s">
        <v>94</v>
      </c>
      <c r="I32" s="3" t="s">
        <v>94</v>
      </c>
      <c r="J32" s="3" t="s">
        <v>94</v>
      </c>
      <c r="K32" s="2" t="s">
        <v>106</v>
      </c>
      <c r="L32" s="2" t="s">
        <v>96</v>
      </c>
      <c r="M32" s="10">
        <v>90</v>
      </c>
      <c r="N32" s="10">
        <f>M32*80%+6+10</f>
        <v>88</v>
      </c>
    </row>
    <row r="33" ht="15.6" spans="1:14">
      <c r="A33" s="2">
        <v>32</v>
      </c>
      <c r="B33" s="3" t="s">
        <v>120</v>
      </c>
      <c r="C33" s="3" t="s">
        <v>36</v>
      </c>
      <c r="D33" s="3" t="s">
        <v>17</v>
      </c>
      <c r="E33" s="3" t="s">
        <v>44</v>
      </c>
      <c r="F33" s="3" t="s">
        <v>110</v>
      </c>
      <c r="G33" s="7">
        <v>2.16</v>
      </c>
      <c r="H33" s="3" t="s">
        <v>94</v>
      </c>
      <c r="I33" s="3" t="s">
        <v>94</v>
      </c>
      <c r="J33" s="3" t="s">
        <v>94</v>
      </c>
      <c r="K33" s="2" t="s">
        <v>106</v>
      </c>
      <c r="L33" s="2" t="s">
        <v>96</v>
      </c>
      <c r="M33" s="11">
        <v>89</v>
      </c>
      <c r="N33" s="10">
        <f>M33*80%+6+10</f>
        <v>87.2</v>
      </c>
    </row>
    <row r="34" ht="15.6" spans="1:14">
      <c r="A34" s="2">
        <v>33</v>
      </c>
      <c r="B34" s="3" t="s">
        <v>79</v>
      </c>
      <c r="C34" s="3" t="s">
        <v>80</v>
      </c>
      <c r="D34" s="3" t="s">
        <v>17</v>
      </c>
      <c r="E34" s="3" t="s">
        <v>44</v>
      </c>
      <c r="F34" s="3" t="s">
        <v>105</v>
      </c>
      <c r="G34" s="7">
        <v>5.39</v>
      </c>
      <c r="H34" s="3" t="s">
        <v>94</v>
      </c>
      <c r="I34" s="3" t="s">
        <v>94</v>
      </c>
      <c r="J34" s="3" t="s">
        <v>113</v>
      </c>
      <c r="K34" s="2" t="s">
        <v>106</v>
      </c>
      <c r="L34" s="2" t="s">
        <v>114</v>
      </c>
      <c r="M34" s="11">
        <v>93</v>
      </c>
      <c r="N34" s="10">
        <f>M34*80%+6+6</f>
        <v>86.4</v>
      </c>
    </row>
    <row r="35" ht="31.2" spans="1:14">
      <c r="A35" s="2">
        <v>34</v>
      </c>
      <c r="B35" s="3" t="s">
        <v>81</v>
      </c>
      <c r="C35" s="3" t="s">
        <v>36</v>
      </c>
      <c r="D35" s="3" t="s">
        <v>17</v>
      </c>
      <c r="E35" s="3" t="s">
        <v>44</v>
      </c>
      <c r="F35" s="3" t="s">
        <v>93</v>
      </c>
      <c r="G35" s="7">
        <v>12.48</v>
      </c>
      <c r="H35" s="3" t="s">
        <v>94</v>
      </c>
      <c r="I35" s="3" t="s">
        <v>94</v>
      </c>
      <c r="J35" s="3" t="s">
        <v>94</v>
      </c>
      <c r="K35" s="2" t="s">
        <v>106</v>
      </c>
      <c r="L35" s="2" t="s">
        <v>96</v>
      </c>
      <c r="M35" s="11">
        <v>87</v>
      </c>
      <c r="N35" s="10">
        <f>M35*80%+6+10</f>
        <v>85.6</v>
      </c>
    </row>
    <row r="36" ht="15.6" spans="1:14">
      <c r="A36" s="2">
        <v>35</v>
      </c>
      <c r="B36" s="3" t="s">
        <v>82</v>
      </c>
      <c r="C36" s="3" t="s">
        <v>83</v>
      </c>
      <c r="D36" s="3" t="s">
        <v>17</v>
      </c>
      <c r="E36" s="3" t="s">
        <v>44</v>
      </c>
      <c r="F36" s="3" t="s">
        <v>121</v>
      </c>
      <c r="G36" s="7">
        <v>4.59</v>
      </c>
      <c r="H36" s="3" t="s">
        <v>94</v>
      </c>
      <c r="I36" s="3" t="s">
        <v>94</v>
      </c>
      <c r="J36" s="3" t="s">
        <v>113</v>
      </c>
      <c r="K36" s="2" t="s">
        <v>122</v>
      </c>
      <c r="L36" s="2" t="s">
        <v>114</v>
      </c>
      <c r="M36" s="11">
        <v>93</v>
      </c>
      <c r="N36" s="10">
        <f>M36*80%+0+6</f>
        <v>80.4</v>
      </c>
    </row>
  </sheetData>
  <sortState ref="A2:N36">
    <sortCondition ref="N2" descending="1"/>
  </sortState>
  <conditionalFormatting sqref="B2:B3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C13" sqref="C13"/>
    </sheetView>
  </sheetViews>
  <sheetFormatPr defaultColWidth="8.99074074074074" defaultRowHeight="14.4"/>
  <cols>
    <col min="1" max="1" width="5.98148148148148" customWidth="1"/>
    <col min="2" max="2" width="14.7037037037037" customWidth="1"/>
    <col min="3" max="3" width="32.037037037037" customWidth="1"/>
    <col min="5" max="5" width="11.8425925925926" customWidth="1"/>
  </cols>
  <sheetData>
    <row r="1" ht="46.8" spans="1:14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84</v>
      </c>
      <c r="G1" s="1" t="s">
        <v>85</v>
      </c>
      <c r="H1" s="1" t="s">
        <v>86</v>
      </c>
      <c r="I1" s="1" t="s">
        <v>87</v>
      </c>
      <c r="J1" s="1" t="s">
        <v>88</v>
      </c>
      <c r="K1" s="1" t="s">
        <v>89</v>
      </c>
      <c r="L1" s="1" t="s">
        <v>90</v>
      </c>
      <c r="M1" s="9" t="s">
        <v>91</v>
      </c>
      <c r="N1" s="9" t="s">
        <v>92</v>
      </c>
    </row>
    <row r="2" ht="15.6" spans="1:14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5" t="s">
        <v>93</v>
      </c>
      <c r="G2" s="6">
        <v>3.78</v>
      </c>
      <c r="H2" s="5" t="s">
        <v>94</v>
      </c>
      <c r="I2" s="5" t="s">
        <v>94</v>
      </c>
      <c r="J2" s="5" t="s">
        <v>94</v>
      </c>
      <c r="K2" s="5" t="s">
        <v>95</v>
      </c>
      <c r="L2" s="5" t="s">
        <v>96</v>
      </c>
      <c r="M2" s="10">
        <v>100</v>
      </c>
      <c r="N2" s="10">
        <f t="shared" ref="N2:N10" si="0">M2*80%+10+10</f>
        <v>100</v>
      </c>
    </row>
    <row r="3" ht="15.6" spans="1:14">
      <c r="A3" s="2">
        <v>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97</v>
      </c>
      <c r="G3" s="7">
        <v>13.38</v>
      </c>
      <c r="H3" s="2" t="s">
        <v>94</v>
      </c>
      <c r="I3" s="2" t="s">
        <v>94</v>
      </c>
      <c r="J3" s="2" t="s">
        <v>94</v>
      </c>
      <c r="K3" s="2" t="s">
        <v>95</v>
      </c>
      <c r="L3" s="2" t="s">
        <v>96</v>
      </c>
      <c r="M3" s="10">
        <v>98</v>
      </c>
      <c r="N3" s="10">
        <f t="shared" si="0"/>
        <v>98.4</v>
      </c>
    </row>
    <row r="4" ht="15.6" spans="1:14">
      <c r="A4" s="2">
        <v>3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93</v>
      </c>
      <c r="G4" s="7">
        <v>5.89</v>
      </c>
      <c r="H4" s="3" t="s">
        <v>94</v>
      </c>
      <c r="I4" s="3" t="s">
        <v>94</v>
      </c>
      <c r="J4" s="3" t="s">
        <v>94</v>
      </c>
      <c r="K4" s="2" t="s">
        <v>95</v>
      </c>
      <c r="L4" s="2" t="s">
        <v>96</v>
      </c>
      <c r="M4" s="10">
        <v>98</v>
      </c>
      <c r="N4" s="10">
        <f t="shared" si="0"/>
        <v>98.4</v>
      </c>
    </row>
    <row r="5" ht="31.2" spans="1:14">
      <c r="A5" s="2">
        <v>4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98</v>
      </c>
      <c r="G5" s="7">
        <v>9.47</v>
      </c>
      <c r="H5" s="2" t="s">
        <v>94</v>
      </c>
      <c r="I5" s="2" t="s">
        <v>94</v>
      </c>
      <c r="J5" s="2" t="s">
        <v>94</v>
      </c>
      <c r="K5" s="2" t="s">
        <v>95</v>
      </c>
      <c r="L5" s="2" t="s">
        <v>96</v>
      </c>
      <c r="M5" s="10">
        <v>98</v>
      </c>
      <c r="N5" s="10">
        <f t="shared" si="0"/>
        <v>98.4</v>
      </c>
    </row>
    <row r="6" ht="15.6" spans="1:14">
      <c r="A6" s="2">
        <v>5</v>
      </c>
      <c r="B6" s="4" t="s">
        <v>23</v>
      </c>
      <c r="C6" s="3" t="s">
        <v>24</v>
      </c>
      <c r="D6" s="3" t="s">
        <v>17</v>
      </c>
      <c r="E6" s="3" t="s">
        <v>25</v>
      </c>
      <c r="F6" s="3" t="s">
        <v>97</v>
      </c>
      <c r="G6" s="7">
        <v>22.85</v>
      </c>
      <c r="H6" s="3" t="s">
        <v>94</v>
      </c>
      <c r="I6" s="3" t="s">
        <v>94</v>
      </c>
      <c r="J6" s="3" t="s">
        <v>94</v>
      </c>
      <c r="K6" s="2" t="s">
        <v>95</v>
      </c>
      <c r="L6" s="2" t="s">
        <v>96</v>
      </c>
      <c r="M6" s="11">
        <v>97</v>
      </c>
      <c r="N6" s="10">
        <f t="shared" si="0"/>
        <v>97.6</v>
      </c>
    </row>
    <row r="7" ht="31.2" spans="1:14">
      <c r="A7" s="2">
        <v>6</v>
      </c>
      <c r="B7" s="3" t="s">
        <v>26</v>
      </c>
      <c r="C7" s="3" t="s">
        <v>27</v>
      </c>
      <c r="D7" s="3" t="s">
        <v>17</v>
      </c>
      <c r="E7" s="3" t="s">
        <v>25</v>
      </c>
      <c r="F7" s="3" t="s">
        <v>99</v>
      </c>
      <c r="G7" s="7">
        <v>9.97</v>
      </c>
      <c r="H7" s="3" t="s">
        <v>94</v>
      </c>
      <c r="I7" s="3" t="s">
        <v>94</v>
      </c>
      <c r="J7" s="3" t="s">
        <v>94</v>
      </c>
      <c r="K7" s="2" t="s">
        <v>95</v>
      </c>
      <c r="L7" s="2" t="s">
        <v>96</v>
      </c>
      <c r="M7" s="11">
        <v>97</v>
      </c>
      <c r="N7" s="10">
        <f t="shared" si="0"/>
        <v>97.6</v>
      </c>
    </row>
    <row r="8" ht="15.6" spans="1:14">
      <c r="A8" s="2">
        <v>7</v>
      </c>
      <c r="B8" s="3" t="s">
        <v>28</v>
      </c>
      <c r="C8" s="3" t="s">
        <v>29</v>
      </c>
      <c r="D8" s="3" t="s">
        <v>17</v>
      </c>
      <c r="E8" s="3" t="s">
        <v>78</v>
      </c>
      <c r="F8" s="3" t="s">
        <v>100</v>
      </c>
      <c r="G8" s="7">
        <v>3.48</v>
      </c>
      <c r="H8" s="3" t="s">
        <v>94</v>
      </c>
      <c r="I8" s="3" t="s">
        <v>94</v>
      </c>
      <c r="J8" s="3" t="s">
        <v>94</v>
      </c>
      <c r="K8" s="2" t="s">
        <v>95</v>
      </c>
      <c r="L8" s="2" t="s">
        <v>96</v>
      </c>
      <c r="M8" s="10">
        <v>97</v>
      </c>
      <c r="N8" s="10">
        <f t="shared" si="0"/>
        <v>97.6</v>
      </c>
    </row>
    <row r="9" ht="31.2" spans="1:14">
      <c r="A9" s="2">
        <v>8</v>
      </c>
      <c r="B9" s="3" t="s">
        <v>31</v>
      </c>
      <c r="C9" s="3" t="s">
        <v>32</v>
      </c>
      <c r="D9" s="2" t="s">
        <v>33</v>
      </c>
      <c r="E9" s="3" t="s">
        <v>34</v>
      </c>
      <c r="F9" s="3" t="s">
        <v>101</v>
      </c>
      <c r="G9" s="7">
        <v>16.36</v>
      </c>
      <c r="H9" s="3" t="s">
        <v>94</v>
      </c>
      <c r="I9" s="3" t="s">
        <v>94</v>
      </c>
      <c r="J9" s="3" t="s">
        <v>94</v>
      </c>
      <c r="K9" s="2" t="s">
        <v>95</v>
      </c>
      <c r="L9" s="2" t="s">
        <v>96</v>
      </c>
      <c r="M9" s="10">
        <v>96</v>
      </c>
      <c r="N9" s="10">
        <f t="shared" si="0"/>
        <v>96.8</v>
      </c>
    </row>
    <row r="10" ht="15.6" spans="1:14">
      <c r="A10" s="2">
        <v>9</v>
      </c>
      <c r="B10" s="3" t="s">
        <v>35</v>
      </c>
      <c r="C10" s="3" t="s">
        <v>36</v>
      </c>
      <c r="D10" s="3" t="s">
        <v>17</v>
      </c>
      <c r="E10" s="3" t="s">
        <v>78</v>
      </c>
      <c r="F10" s="3" t="s">
        <v>102</v>
      </c>
      <c r="G10" s="7">
        <v>2.18</v>
      </c>
      <c r="H10" s="3" t="s">
        <v>94</v>
      </c>
      <c r="I10" s="3" t="s">
        <v>94</v>
      </c>
      <c r="J10" s="3" t="s">
        <v>94</v>
      </c>
      <c r="K10" s="2" t="s">
        <v>95</v>
      </c>
      <c r="L10" s="2" t="s">
        <v>96</v>
      </c>
      <c r="M10" s="10">
        <v>96</v>
      </c>
      <c r="N10" s="10">
        <f t="shared" si="0"/>
        <v>96.8</v>
      </c>
    </row>
    <row r="11" ht="15.6" spans="1:14">
      <c r="A11" s="2">
        <v>10</v>
      </c>
      <c r="B11" s="2" t="s">
        <v>37</v>
      </c>
      <c r="C11" s="2" t="s">
        <v>27</v>
      </c>
      <c r="D11" s="2" t="s">
        <v>38</v>
      </c>
      <c r="E11" s="2" t="s">
        <v>39</v>
      </c>
      <c r="F11" s="2" t="s">
        <v>93</v>
      </c>
      <c r="G11" s="7">
        <v>14.98</v>
      </c>
      <c r="H11" s="2" t="s">
        <v>94</v>
      </c>
      <c r="I11" s="2" t="s">
        <v>94</v>
      </c>
      <c r="J11" s="2" t="s">
        <v>94</v>
      </c>
      <c r="K11" s="2" t="s">
        <v>103</v>
      </c>
      <c r="L11" s="2" t="s">
        <v>96</v>
      </c>
      <c r="M11" s="10">
        <v>98</v>
      </c>
      <c r="N11" s="10">
        <f>M11*80%+8+10</f>
        <v>96.4</v>
      </c>
    </row>
    <row r="12" ht="15.6" spans="1:14">
      <c r="A12" s="2">
        <v>11</v>
      </c>
      <c r="B12" s="4" t="s">
        <v>40</v>
      </c>
      <c r="C12" s="3" t="s">
        <v>41</v>
      </c>
      <c r="D12" s="3" t="s">
        <v>17</v>
      </c>
      <c r="E12" s="3" t="s">
        <v>25</v>
      </c>
      <c r="F12" s="3" t="s">
        <v>93</v>
      </c>
      <c r="G12" s="7">
        <v>21.06</v>
      </c>
      <c r="H12" s="3" t="s">
        <v>94</v>
      </c>
      <c r="I12" s="3" t="s">
        <v>94</v>
      </c>
      <c r="J12" s="3" t="s">
        <v>94</v>
      </c>
      <c r="K12" s="2" t="s">
        <v>95</v>
      </c>
      <c r="L12" s="2" t="s">
        <v>96</v>
      </c>
      <c r="M12" s="11">
        <v>95</v>
      </c>
      <c r="N12" s="10">
        <f t="shared" ref="N12:N14" si="1">M12*80%+10+10</f>
        <v>96</v>
      </c>
    </row>
    <row r="13" ht="31.2" spans="1:14">
      <c r="A13" s="2">
        <v>12</v>
      </c>
      <c r="B13" s="3" t="s">
        <v>42</v>
      </c>
      <c r="C13" s="3" t="s">
        <v>43</v>
      </c>
      <c r="D13" s="3" t="s">
        <v>17</v>
      </c>
      <c r="E13" s="3" t="s">
        <v>44</v>
      </c>
      <c r="F13" s="3" t="s">
        <v>104</v>
      </c>
      <c r="G13" s="7">
        <v>9</v>
      </c>
      <c r="H13" s="3" t="s">
        <v>94</v>
      </c>
      <c r="I13" s="3" t="s">
        <v>94</v>
      </c>
      <c r="J13" s="3" t="s">
        <v>94</v>
      </c>
      <c r="K13" s="2" t="s">
        <v>95</v>
      </c>
      <c r="L13" s="2" t="s">
        <v>96</v>
      </c>
      <c r="M13" s="11">
        <v>95</v>
      </c>
      <c r="N13" s="10">
        <f t="shared" si="1"/>
        <v>96</v>
      </c>
    </row>
    <row r="14" ht="31.2" spans="1:14">
      <c r="A14" s="2">
        <v>14</v>
      </c>
      <c r="B14" s="3" t="s">
        <v>47</v>
      </c>
      <c r="C14" s="3" t="s">
        <v>12</v>
      </c>
      <c r="D14" s="3" t="s">
        <v>13</v>
      </c>
      <c r="E14" s="2" t="s">
        <v>48</v>
      </c>
      <c r="F14" s="2" t="s">
        <v>97</v>
      </c>
      <c r="G14" s="7">
        <v>13.25</v>
      </c>
      <c r="H14" s="2" t="s">
        <v>94</v>
      </c>
      <c r="I14" s="2" t="s">
        <v>94</v>
      </c>
      <c r="J14" s="2" t="s">
        <v>94</v>
      </c>
      <c r="K14" s="2" t="s">
        <v>95</v>
      </c>
      <c r="L14" s="2" t="s">
        <v>96</v>
      </c>
      <c r="M14" s="10">
        <v>94</v>
      </c>
      <c r="N14" s="10">
        <f t="shared" si="1"/>
        <v>95.2</v>
      </c>
    </row>
    <row r="15" ht="15.6" spans="1:14">
      <c r="A15" s="2">
        <v>13</v>
      </c>
      <c r="B15" s="4" t="s">
        <v>45</v>
      </c>
      <c r="C15" s="3" t="s">
        <v>46</v>
      </c>
      <c r="D15" s="2" t="s">
        <v>33</v>
      </c>
      <c r="E15" s="3" t="s">
        <v>34</v>
      </c>
      <c r="F15" s="3" t="s">
        <v>105</v>
      </c>
      <c r="G15" s="7">
        <v>25.8</v>
      </c>
      <c r="H15" s="3" t="s">
        <v>94</v>
      </c>
      <c r="I15" s="3" t="s">
        <v>94</v>
      </c>
      <c r="J15" s="3" t="s">
        <v>94</v>
      </c>
      <c r="K15" s="2" t="s">
        <v>106</v>
      </c>
      <c r="L15" s="2" t="s">
        <v>96</v>
      </c>
      <c r="M15" s="10">
        <v>99</v>
      </c>
      <c r="N15" s="10">
        <f t="shared" ref="N15:N18" si="2">M15*80%+6+10</f>
        <v>95.2</v>
      </c>
    </row>
    <row r="16" ht="15.6" spans="1:14">
      <c r="A16" s="2">
        <v>15</v>
      </c>
      <c r="B16" s="3" t="s">
        <v>49</v>
      </c>
      <c r="C16" s="3" t="s">
        <v>50</v>
      </c>
      <c r="D16" s="3" t="s">
        <v>17</v>
      </c>
      <c r="E16" s="3" t="s">
        <v>51</v>
      </c>
      <c r="F16" s="3" t="s">
        <v>107</v>
      </c>
      <c r="G16" s="7">
        <v>1.77</v>
      </c>
      <c r="H16" s="3" t="s">
        <v>94</v>
      </c>
      <c r="I16" s="3" t="s">
        <v>94</v>
      </c>
      <c r="J16" s="3" t="s">
        <v>94</v>
      </c>
      <c r="K16" s="2" t="s">
        <v>106</v>
      </c>
      <c r="L16" s="2" t="s">
        <v>96</v>
      </c>
      <c r="M16" s="10">
        <v>98</v>
      </c>
      <c r="N16" s="10">
        <f t="shared" si="2"/>
        <v>94.4</v>
      </c>
    </row>
    <row r="17" ht="15.6" spans="1:14">
      <c r="A17" s="2">
        <v>16</v>
      </c>
      <c r="B17" s="3" t="s">
        <v>52</v>
      </c>
      <c r="C17" s="3" t="s">
        <v>16</v>
      </c>
      <c r="D17" s="3" t="s">
        <v>17</v>
      </c>
      <c r="E17" s="3" t="s">
        <v>78</v>
      </c>
      <c r="F17" s="3" t="s">
        <v>99</v>
      </c>
      <c r="G17" s="7">
        <v>13.34</v>
      </c>
      <c r="H17" s="3" t="s">
        <v>94</v>
      </c>
      <c r="I17" s="3" t="s">
        <v>94</v>
      </c>
      <c r="J17" s="3" t="s">
        <v>94</v>
      </c>
      <c r="K17" s="2" t="s">
        <v>106</v>
      </c>
      <c r="L17" s="2" t="s">
        <v>96</v>
      </c>
      <c r="M17" s="10">
        <v>98</v>
      </c>
      <c r="N17" s="10">
        <f t="shared" si="2"/>
        <v>94.4</v>
      </c>
    </row>
    <row r="18" ht="15.6" spans="1:14">
      <c r="A18" s="2">
        <v>17</v>
      </c>
      <c r="B18" s="3" t="s">
        <v>53</v>
      </c>
      <c r="C18" s="3" t="s">
        <v>12</v>
      </c>
      <c r="D18" s="3" t="s">
        <v>17</v>
      </c>
      <c r="E18" s="3" t="s">
        <v>78</v>
      </c>
      <c r="F18" s="3" t="s">
        <v>108</v>
      </c>
      <c r="G18" s="7">
        <v>3.23</v>
      </c>
      <c r="H18" s="3" t="s">
        <v>94</v>
      </c>
      <c r="I18" s="3" t="s">
        <v>94</v>
      </c>
      <c r="J18" s="3" t="s">
        <v>94</v>
      </c>
      <c r="K18" s="2" t="s">
        <v>106</v>
      </c>
      <c r="L18" s="2" t="s">
        <v>96</v>
      </c>
      <c r="M18" s="10">
        <v>97</v>
      </c>
      <c r="N18" s="10">
        <f t="shared" si="2"/>
        <v>93.6</v>
      </c>
    </row>
    <row r="19" ht="31.2" spans="1:14">
      <c r="A19" s="2">
        <v>18</v>
      </c>
      <c r="B19" s="2" t="s">
        <v>54</v>
      </c>
      <c r="C19" s="2" t="s">
        <v>55</v>
      </c>
      <c r="D19" s="2" t="s">
        <v>9</v>
      </c>
      <c r="E19" s="2" t="s">
        <v>10</v>
      </c>
      <c r="F19" s="2" t="s">
        <v>107</v>
      </c>
      <c r="G19" s="7">
        <v>37</v>
      </c>
      <c r="H19" s="2" t="s">
        <v>94</v>
      </c>
      <c r="I19" s="2" t="s">
        <v>94</v>
      </c>
      <c r="J19" s="2" t="s">
        <v>94</v>
      </c>
      <c r="K19" s="2" t="s">
        <v>95</v>
      </c>
      <c r="L19" s="2" t="s">
        <v>109</v>
      </c>
      <c r="M19" s="10">
        <v>94</v>
      </c>
      <c r="N19" s="10">
        <f>M19*80%+10+8</f>
        <v>93.2</v>
      </c>
    </row>
    <row r="20" ht="31.2" spans="1:14">
      <c r="A20" s="2">
        <v>19</v>
      </c>
      <c r="B20" s="3" t="s">
        <v>56</v>
      </c>
      <c r="C20" s="3" t="s">
        <v>16</v>
      </c>
      <c r="D20" s="3" t="s">
        <v>17</v>
      </c>
      <c r="E20" s="3" t="s">
        <v>25</v>
      </c>
      <c r="F20" s="3" t="s">
        <v>110</v>
      </c>
      <c r="G20" s="7">
        <v>11</v>
      </c>
      <c r="H20" s="3" t="s">
        <v>94</v>
      </c>
      <c r="I20" s="3" t="s">
        <v>94</v>
      </c>
      <c r="J20" s="3" t="s">
        <v>94</v>
      </c>
      <c r="K20" s="2" t="s">
        <v>106</v>
      </c>
      <c r="L20" s="2" t="s">
        <v>96</v>
      </c>
      <c r="M20" s="10">
        <v>96</v>
      </c>
      <c r="N20" s="10">
        <f t="shared" ref="N20:N25" si="3">M20*80%+6+10</f>
        <v>92.8</v>
      </c>
    </row>
    <row r="21" ht="15.6" spans="1:14">
      <c r="A21" s="2">
        <v>20</v>
      </c>
      <c r="B21" s="3" t="s">
        <v>57</v>
      </c>
      <c r="C21" s="3" t="s">
        <v>58</v>
      </c>
      <c r="D21" s="3" t="s">
        <v>38</v>
      </c>
      <c r="E21" s="2" t="s">
        <v>39</v>
      </c>
      <c r="F21" s="2" t="s">
        <v>107</v>
      </c>
      <c r="G21" s="7">
        <v>11.49</v>
      </c>
      <c r="H21" s="2" t="s">
        <v>94</v>
      </c>
      <c r="I21" s="2" t="s">
        <v>94</v>
      </c>
      <c r="J21" s="2" t="s">
        <v>94</v>
      </c>
      <c r="K21" s="2" t="s">
        <v>106</v>
      </c>
      <c r="L21" s="2" t="s">
        <v>109</v>
      </c>
      <c r="M21" s="10">
        <v>98</v>
      </c>
      <c r="N21" s="10">
        <f>M21*80%+6+8</f>
        <v>92.4</v>
      </c>
    </row>
    <row r="22" ht="31.2" spans="1:14">
      <c r="A22" s="2">
        <v>21</v>
      </c>
      <c r="B22" s="3" t="s">
        <v>111</v>
      </c>
      <c r="C22" s="3" t="s">
        <v>60</v>
      </c>
      <c r="D22" s="3" t="s">
        <v>17</v>
      </c>
      <c r="E22" s="3" t="s">
        <v>51</v>
      </c>
      <c r="F22" s="3" t="s">
        <v>112</v>
      </c>
      <c r="G22" s="7">
        <v>14.41</v>
      </c>
      <c r="H22" s="3" t="s">
        <v>94</v>
      </c>
      <c r="I22" s="3" t="s">
        <v>94</v>
      </c>
      <c r="J22" s="3" t="s">
        <v>113</v>
      </c>
      <c r="K22" s="2" t="s">
        <v>95</v>
      </c>
      <c r="L22" s="2" t="s">
        <v>114</v>
      </c>
      <c r="M22" s="10">
        <v>95</v>
      </c>
      <c r="N22" s="10">
        <f>M22*80%+10+6</f>
        <v>92</v>
      </c>
    </row>
    <row r="23" ht="15.6" spans="1:14">
      <c r="A23" s="2">
        <v>22</v>
      </c>
      <c r="B23" s="3" t="s">
        <v>61</v>
      </c>
      <c r="C23" s="3" t="s">
        <v>62</v>
      </c>
      <c r="D23" s="3" t="s">
        <v>17</v>
      </c>
      <c r="E23" s="3" t="s">
        <v>44</v>
      </c>
      <c r="F23" s="3" t="s">
        <v>115</v>
      </c>
      <c r="G23" s="7">
        <v>9.32</v>
      </c>
      <c r="H23" s="3" t="s">
        <v>94</v>
      </c>
      <c r="I23" s="3" t="s">
        <v>94</v>
      </c>
      <c r="J23" s="3" t="s">
        <v>113</v>
      </c>
      <c r="K23" s="2" t="s">
        <v>95</v>
      </c>
      <c r="L23" s="2" t="s">
        <v>109</v>
      </c>
      <c r="M23" s="11">
        <v>92</v>
      </c>
      <c r="N23" s="10">
        <f>M23*80%+10+8</f>
        <v>91.6</v>
      </c>
    </row>
    <row r="24" ht="15.6" spans="1:14">
      <c r="A24" s="2">
        <v>23</v>
      </c>
      <c r="B24" s="3" t="s">
        <v>63</v>
      </c>
      <c r="C24" s="3" t="s">
        <v>16</v>
      </c>
      <c r="D24" s="3" t="s">
        <v>17</v>
      </c>
      <c r="E24" s="3" t="s">
        <v>25</v>
      </c>
      <c r="F24" s="3" t="s">
        <v>115</v>
      </c>
      <c r="G24" s="7">
        <v>6.27</v>
      </c>
      <c r="H24" s="3" t="s">
        <v>94</v>
      </c>
      <c r="I24" s="3" t="s">
        <v>94</v>
      </c>
      <c r="J24" s="3" t="s">
        <v>94</v>
      </c>
      <c r="K24" s="2" t="s">
        <v>106</v>
      </c>
      <c r="L24" s="2" t="s">
        <v>96</v>
      </c>
      <c r="M24" s="11">
        <v>94</v>
      </c>
      <c r="N24" s="10">
        <f t="shared" si="3"/>
        <v>91.2</v>
      </c>
    </row>
    <row r="25" ht="15.6" spans="1:14">
      <c r="A25" s="2">
        <v>24</v>
      </c>
      <c r="B25" s="4" t="s">
        <v>64</v>
      </c>
      <c r="C25" s="3" t="s">
        <v>41</v>
      </c>
      <c r="D25" s="3" t="s">
        <v>17</v>
      </c>
      <c r="E25" s="3" t="s">
        <v>25</v>
      </c>
      <c r="F25" s="3" t="s">
        <v>116</v>
      </c>
      <c r="G25" s="7">
        <v>18</v>
      </c>
      <c r="H25" s="3" t="s">
        <v>94</v>
      </c>
      <c r="I25" s="3" t="s">
        <v>94</v>
      </c>
      <c r="J25" s="3" t="s">
        <v>94</v>
      </c>
      <c r="K25" s="2" t="s">
        <v>106</v>
      </c>
      <c r="L25" s="2" t="s">
        <v>96</v>
      </c>
      <c r="M25" s="11">
        <v>94</v>
      </c>
      <c r="N25" s="10">
        <f t="shared" si="3"/>
        <v>91.2</v>
      </c>
    </row>
    <row r="26" ht="15.6" spans="1:14">
      <c r="A26" s="2">
        <v>26</v>
      </c>
      <c r="B26" s="3" t="s">
        <v>67</v>
      </c>
      <c r="C26" s="3" t="s">
        <v>68</v>
      </c>
      <c r="D26" s="3" t="s">
        <v>17</v>
      </c>
      <c r="E26" s="3" t="s">
        <v>78</v>
      </c>
      <c r="F26" s="3" t="s">
        <v>101</v>
      </c>
      <c r="G26" s="7">
        <v>3.47</v>
      </c>
      <c r="H26" s="3" t="s">
        <v>94</v>
      </c>
      <c r="I26" s="3" t="s">
        <v>94</v>
      </c>
      <c r="J26" s="3" t="s">
        <v>94</v>
      </c>
      <c r="K26" s="2" t="s">
        <v>106</v>
      </c>
      <c r="L26" s="2" t="s">
        <v>109</v>
      </c>
      <c r="M26" s="10">
        <v>96</v>
      </c>
      <c r="N26" s="10">
        <f>M26*80%+6+8</f>
        <v>90.8</v>
      </c>
    </row>
    <row r="27" ht="31.2" spans="1:14">
      <c r="A27" s="2">
        <v>25</v>
      </c>
      <c r="B27" s="3" t="s">
        <v>65</v>
      </c>
      <c r="C27" s="3" t="s">
        <v>66</v>
      </c>
      <c r="D27" s="3" t="s">
        <v>17</v>
      </c>
      <c r="E27" s="3" t="s">
        <v>44</v>
      </c>
      <c r="F27" s="3" t="s">
        <v>117</v>
      </c>
      <c r="G27" s="7">
        <v>14.22</v>
      </c>
      <c r="H27" s="3" t="s">
        <v>94</v>
      </c>
      <c r="I27" s="3" t="s">
        <v>94</v>
      </c>
      <c r="J27" s="3" t="s">
        <v>94</v>
      </c>
      <c r="K27" s="8" t="s">
        <v>118</v>
      </c>
      <c r="L27" s="2" t="s">
        <v>96</v>
      </c>
      <c r="M27" s="12">
        <v>96</v>
      </c>
      <c r="N27" s="10">
        <f>M27*80%+4+10</f>
        <v>90.8</v>
      </c>
    </row>
    <row r="28" ht="15.6" spans="1:14">
      <c r="A28" s="2">
        <v>27</v>
      </c>
      <c r="B28" s="4" t="s">
        <v>69</v>
      </c>
      <c r="C28" s="3" t="s">
        <v>70</v>
      </c>
      <c r="D28" s="3" t="s">
        <v>17</v>
      </c>
      <c r="E28" s="3" t="s">
        <v>25</v>
      </c>
      <c r="F28" s="3" t="s">
        <v>100</v>
      </c>
      <c r="G28" s="7">
        <v>4.67</v>
      </c>
      <c r="H28" s="3" t="s">
        <v>94</v>
      </c>
      <c r="I28" s="3" t="s">
        <v>94</v>
      </c>
      <c r="J28" s="3" t="s">
        <v>94</v>
      </c>
      <c r="K28" s="8" t="s">
        <v>118</v>
      </c>
      <c r="L28" s="2" t="s">
        <v>109</v>
      </c>
      <c r="M28" s="12">
        <v>98</v>
      </c>
      <c r="N28" s="10">
        <f>M28*80%+4+8</f>
        <v>90.4</v>
      </c>
    </row>
    <row r="29" ht="15.6" spans="1:14">
      <c r="A29" s="2">
        <v>28</v>
      </c>
      <c r="B29" s="3" t="s">
        <v>71</v>
      </c>
      <c r="C29" s="3" t="s">
        <v>72</v>
      </c>
      <c r="D29" s="3" t="s">
        <v>17</v>
      </c>
      <c r="E29" s="3" t="s">
        <v>25</v>
      </c>
      <c r="F29" s="3" t="s">
        <v>119</v>
      </c>
      <c r="G29" s="7">
        <v>3.38</v>
      </c>
      <c r="H29" s="3" t="s">
        <v>94</v>
      </c>
      <c r="I29" s="3" t="s">
        <v>94</v>
      </c>
      <c r="J29" s="3" t="s">
        <v>94</v>
      </c>
      <c r="K29" s="2" t="s">
        <v>95</v>
      </c>
      <c r="L29" s="2" t="s">
        <v>114</v>
      </c>
      <c r="M29" s="11">
        <v>91</v>
      </c>
      <c r="N29" s="10">
        <f>M29*80%+10+6</f>
        <v>88.8</v>
      </c>
    </row>
    <row r="30" ht="31.2" spans="1:14">
      <c r="A30" s="2">
        <v>29</v>
      </c>
      <c r="B30" s="4" t="s">
        <v>73</v>
      </c>
      <c r="C30" s="3" t="s">
        <v>74</v>
      </c>
      <c r="D30" s="2" t="s">
        <v>33</v>
      </c>
      <c r="E30" s="2" t="s">
        <v>75</v>
      </c>
      <c r="F30" s="2" t="s">
        <v>100</v>
      </c>
      <c r="G30" s="7">
        <v>11.27</v>
      </c>
      <c r="H30" s="3" t="s">
        <v>94</v>
      </c>
      <c r="I30" s="3" t="s">
        <v>94</v>
      </c>
      <c r="J30" s="3" t="s">
        <v>94</v>
      </c>
      <c r="K30" s="2" t="s">
        <v>106</v>
      </c>
      <c r="L30" s="2" t="s">
        <v>114</v>
      </c>
      <c r="M30" s="10">
        <v>95</v>
      </c>
      <c r="N30" s="10">
        <f>M30*80%+6+6</f>
        <v>88</v>
      </c>
    </row>
    <row r="31" ht="15.6" spans="1:14">
      <c r="A31" s="2">
        <v>30</v>
      </c>
      <c r="B31" s="3" t="s">
        <v>76</v>
      </c>
      <c r="C31" s="3" t="s">
        <v>29</v>
      </c>
      <c r="D31" s="3" t="s">
        <v>17</v>
      </c>
      <c r="E31" s="3" t="s">
        <v>18</v>
      </c>
      <c r="F31" s="3" t="s">
        <v>115</v>
      </c>
      <c r="G31" s="7">
        <v>6.92</v>
      </c>
      <c r="H31" s="3" t="s">
        <v>94</v>
      </c>
      <c r="I31" s="3" t="s">
        <v>94</v>
      </c>
      <c r="J31" s="3" t="s">
        <v>94</v>
      </c>
      <c r="K31" s="2" t="s">
        <v>106</v>
      </c>
      <c r="L31" s="2" t="s">
        <v>96</v>
      </c>
      <c r="M31" s="10">
        <v>90</v>
      </c>
      <c r="N31" s="10">
        <f t="shared" ref="N31:N33" si="4">M31*80%+6+10</f>
        <v>88</v>
      </c>
    </row>
    <row r="32" ht="15.6" spans="1:14">
      <c r="A32" s="2">
        <v>31</v>
      </c>
      <c r="B32" s="3" t="s">
        <v>77</v>
      </c>
      <c r="C32" s="3" t="s">
        <v>66</v>
      </c>
      <c r="D32" s="3" t="s">
        <v>17</v>
      </c>
      <c r="E32" s="3" t="s">
        <v>78</v>
      </c>
      <c r="F32" s="3" t="s">
        <v>93</v>
      </c>
      <c r="G32" s="7">
        <v>1</v>
      </c>
      <c r="H32" s="3" t="s">
        <v>94</v>
      </c>
      <c r="I32" s="3" t="s">
        <v>94</v>
      </c>
      <c r="J32" s="3" t="s">
        <v>94</v>
      </c>
      <c r="K32" s="2" t="s">
        <v>106</v>
      </c>
      <c r="L32" s="2" t="s">
        <v>96</v>
      </c>
      <c r="M32" s="10">
        <v>90</v>
      </c>
      <c r="N32" s="10">
        <f t="shared" si="4"/>
        <v>88</v>
      </c>
    </row>
    <row r="33" ht="15.6" spans="1:14">
      <c r="A33" s="2">
        <v>32</v>
      </c>
      <c r="B33" s="3" t="s">
        <v>120</v>
      </c>
      <c r="C33" s="3" t="s">
        <v>36</v>
      </c>
      <c r="D33" s="3" t="s">
        <v>17</v>
      </c>
      <c r="E33" s="3" t="s">
        <v>44</v>
      </c>
      <c r="F33" s="3" t="s">
        <v>110</v>
      </c>
      <c r="G33" s="7">
        <v>2.16</v>
      </c>
      <c r="H33" s="3" t="s">
        <v>94</v>
      </c>
      <c r="I33" s="3" t="s">
        <v>94</v>
      </c>
      <c r="J33" s="3" t="s">
        <v>94</v>
      </c>
      <c r="K33" s="2" t="s">
        <v>106</v>
      </c>
      <c r="L33" s="2" t="s">
        <v>96</v>
      </c>
      <c r="M33" s="11">
        <v>89</v>
      </c>
      <c r="N33" s="10">
        <f t="shared" si="4"/>
        <v>87.2</v>
      </c>
    </row>
    <row r="34" ht="15.6" spans="1:14">
      <c r="A34" s="2">
        <v>33</v>
      </c>
      <c r="B34" s="3" t="s">
        <v>79</v>
      </c>
      <c r="C34" s="3" t="s">
        <v>80</v>
      </c>
      <c r="D34" s="3" t="s">
        <v>17</v>
      </c>
      <c r="E34" s="3" t="s">
        <v>44</v>
      </c>
      <c r="F34" s="3" t="s">
        <v>105</v>
      </c>
      <c r="G34" s="7">
        <v>5.39</v>
      </c>
      <c r="H34" s="3" t="s">
        <v>94</v>
      </c>
      <c r="I34" s="3" t="s">
        <v>94</v>
      </c>
      <c r="J34" s="3" t="s">
        <v>113</v>
      </c>
      <c r="K34" s="2" t="s">
        <v>106</v>
      </c>
      <c r="L34" s="2" t="s">
        <v>114</v>
      </c>
      <c r="M34" s="11">
        <v>93</v>
      </c>
      <c r="N34" s="10">
        <f>M34*80%+6+6</f>
        <v>86.4</v>
      </c>
    </row>
    <row r="35" ht="31.2" spans="1:14">
      <c r="A35" s="2">
        <v>34</v>
      </c>
      <c r="B35" s="3" t="s">
        <v>81</v>
      </c>
      <c r="C35" s="3" t="s">
        <v>36</v>
      </c>
      <c r="D35" s="3" t="s">
        <v>17</v>
      </c>
      <c r="E35" s="3" t="s">
        <v>44</v>
      </c>
      <c r="F35" s="3" t="s">
        <v>93</v>
      </c>
      <c r="G35" s="7">
        <v>12.48</v>
      </c>
      <c r="H35" s="3" t="s">
        <v>94</v>
      </c>
      <c r="I35" s="3" t="s">
        <v>94</v>
      </c>
      <c r="J35" s="3" t="s">
        <v>94</v>
      </c>
      <c r="K35" s="2" t="s">
        <v>106</v>
      </c>
      <c r="L35" s="2" t="s">
        <v>96</v>
      </c>
      <c r="M35" s="11">
        <v>87</v>
      </c>
      <c r="N35" s="10">
        <f>M35*80%+6+10</f>
        <v>85.6</v>
      </c>
    </row>
    <row r="36" ht="15.6" spans="1:14">
      <c r="A36" s="2">
        <v>35</v>
      </c>
      <c r="B36" s="3" t="s">
        <v>82</v>
      </c>
      <c r="C36" s="3" t="s">
        <v>83</v>
      </c>
      <c r="D36" s="3" t="s">
        <v>17</v>
      </c>
      <c r="E36" s="3" t="s">
        <v>44</v>
      </c>
      <c r="F36" s="3" t="s">
        <v>121</v>
      </c>
      <c r="G36" s="7">
        <v>4.59</v>
      </c>
      <c r="H36" s="3" t="s">
        <v>94</v>
      </c>
      <c r="I36" s="3" t="s">
        <v>94</v>
      </c>
      <c r="J36" s="3" t="s">
        <v>113</v>
      </c>
      <c r="K36" s="2" t="s">
        <v>122</v>
      </c>
      <c r="L36" s="2" t="s">
        <v>114</v>
      </c>
      <c r="M36" s="11">
        <v>93</v>
      </c>
      <c r="N36" s="10">
        <f>M36*80%+0+6</f>
        <v>80.4</v>
      </c>
    </row>
  </sheetData>
  <conditionalFormatting sqref="B2:B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李千岭</cp:lastModifiedBy>
  <dcterms:created xsi:type="dcterms:W3CDTF">2024-10-19T06:46:00Z</dcterms:created>
  <dcterms:modified xsi:type="dcterms:W3CDTF">2024-12-06T17:10:10Z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8893C4B02F56149763BF52673094F383</vt:lpwstr>
  </property>
  <property fmtid="{D5CDD505-2E9C-101B-9397-08002B2CF9AE}" pid="3" name="KSOProductBuildVer">
    <vt:lpwstr>2052-11.8.2.12019</vt:lpwstr>
  </property>
</Properties>
</file>